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Z:\STARO\DISK-MARINA\POPIS FIRMI I SVI DOKUMENTI\POPIS FIRMI\JVP ČEPIN\IZVJEŠTAJI-FINA\MIN-2022\"/>
    </mc:Choice>
  </mc:AlternateContent>
  <xr:revisionPtr revIDLastSave="0" documentId="13_ncr:1_{97AB311D-728C-49F7-A653-C3B40CE34FF4}"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E279" i="9" s="1"/>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F221" i="9" s="1"/>
  <c r="B221" i="9" s="1"/>
  <c r="L221" i="9"/>
  <c r="E221" i="9"/>
  <c r="M220" i="9"/>
  <c r="L220" i="9"/>
  <c r="F220" i="9" s="1"/>
  <c r="E220" i="9"/>
  <c r="M219" i="9"/>
  <c r="L219" i="9"/>
  <c r="F219" i="9" s="1"/>
  <c r="B219" i="9" s="1"/>
  <c r="E219" i="9"/>
  <c r="M218" i="9"/>
  <c r="L218" i="9"/>
  <c r="F218" i="9" s="1"/>
  <c r="B218" i="9" s="1"/>
  <c r="E218" i="9"/>
  <c r="M217" i="9"/>
  <c r="L217" i="9"/>
  <c r="E217" i="9"/>
  <c r="M216" i="9"/>
  <c r="L216" i="9"/>
  <c r="F216" i="9" s="1"/>
  <c r="E216" i="9"/>
  <c r="M215" i="9"/>
  <c r="L215" i="9"/>
  <c r="F215" i="9"/>
  <c r="B215" i="9" s="1"/>
  <c r="E215" i="9"/>
  <c r="M214" i="9"/>
  <c r="L214" i="9"/>
  <c r="F214" i="9" s="1"/>
  <c r="B214" i="9" s="1"/>
  <c r="E214" i="9"/>
  <c r="M213" i="9"/>
  <c r="F213" i="9" s="1"/>
  <c r="L213" i="9"/>
  <c r="E213" i="9"/>
  <c r="B213" i="9"/>
  <c r="E212" i="9"/>
  <c r="F211" i="9"/>
  <c r="F210" i="9"/>
  <c r="F209" i="9"/>
  <c r="F208" i="9"/>
  <c r="F207" i="9"/>
  <c r="F206" i="9"/>
  <c r="F205" i="9"/>
  <c r="F204" i="9"/>
  <c r="F203" i="9"/>
  <c r="F202" i="9"/>
  <c r="F201" i="9"/>
  <c r="G200" i="9"/>
  <c r="E200" i="9" s="1"/>
  <c r="B200" i="9" s="1"/>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F144" i="9"/>
  <c r="E144" i="9"/>
  <c r="H143" i="9"/>
  <c r="G143" i="9"/>
  <c r="E143" i="9" s="1"/>
  <c r="B143" i="9" s="1"/>
  <c r="F143" i="9"/>
  <c r="F142" i="9"/>
  <c r="H141" i="9"/>
  <c r="G141" i="9"/>
  <c r="F141" i="9"/>
  <c r="E141" i="9"/>
  <c r="B141" i="9" s="1"/>
  <c r="H140" i="9"/>
  <c r="G140" i="9"/>
  <c r="F140" i="9"/>
  <c r="B140" i="9" s="1"/>
  <c r="E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F128" i="9"/>
  <c r="E128" i="9"/>
  <c r="B128" i="9" s="1"/>
  <c r="H127" i="9"/>
  <c r="G127" i="9"/>
  <c r="E127" i="9" s="1"/>
  <c r="B127" i="9" s="1"/>
  <c r="F127" i="9"/>
  <c r="H126" i="9"/>
  <c r="E126" i="9" s="1"/>
  <c r="B126" i="9" s="1"/>
  <c r="G126" i="9"/>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G106" i="9"/>
  <c r="F106" i="9"/>
  <c r="H105" i="9"/>
  <c r="G105" i="9"/>
  <c r="F105" i="9"/>
  <c r="E105" i="9"/>
  <c r="B105" i="9" s="1"/>
  <c r="H104" i="9"/>
  <c r="G104" i="9"/>
  <c r="F104" i="9"/>
  <c r="E104" i="9"/>
  <c r="H103" i="9"/>
  <c r="G103" i="9"/>
  <c r="E103" i="9" s="1"/>
  <c r="B103" i="9" s="1"/>
  <c r="F103" i="9"/>
  <c r="H102" i="9"/>
  <c r="G102" i="9"/>
  <c r="E102" i="9" s="1"/>
  <c r="F102" i="9"/>
  <c r="B102" i="9"/>
  <c r="H101" i="9"/>
  <c r="G101" i="9"/>
  <c r="F101" i="9"/>
  <c r="E101" i="9"/>
  <c r="B101" i="9" s="1"/>
  <c r="H100" i="9"/>
  <c r="G100" i="9"/>
  <c r="F100" i="9"/>
  <c r="B100" i="9" s="1"/>
  <c r="E100" i="9"/>
  <c r="H99" i="9"/>
  <c r="G99" i="9"/>
  <c r="E99" i="9" s="1"/>
  <c r="B99" i="9" s="1"/>
  <c r="F99" i="9"/>
  <c r="H98" i="9"/>
  <c r="G98" i="9"/>
  <c r="F98" i="9"/>
  <c r="H97" i="9"/>
  <c r="G97" i="9"/>
  <c r="F97" i="9"/>
  <c r="E97" i="9"/>
  <c r="B97" i="9" s="1"/>
  <c r="H96" i="9"/>
  <c r="G96" i="9"/>
  <c r="F96" i="9"/>
  <c r="E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H89" i="9"/>
  <c r="G89" i="9"/>
  <c r="F89" i="9"/>
  <c r="E89" i="9"/>
  <c r="B89" i="9" s="1"/>
  <c r="H88" i="9"/>
  <c r="G88" i="9"/>
  <c r="F88" i="9"/>
  <c r="E88" i="9"/>
  <c r="H87" i="9"/>
  <c r="G87" i="9"/>
  <c r="E87" i="9" s="1"/>
  <c r="B87" i="9" s="1"/>
  <c r="F87" i="9"/>
  <c r="H86" i="9"/>
  <c r="G86" i="9"/>
  <c r="E86" i="9" s="1"/>
  <c r="F86" i="9"/>
  <c r="B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F78" i="9"/>
  <c r="H77" i="9"/>
  <c r="G77" i="9"/>
  <c r="F77" i="9"/>
  <c r="E77" i="9"/>
  <c r="B77" i="9" s="1"/>
  <c r="H76" i="9"/>
  <c r="G76" i="9"/>
  <c r="E76" i="9" s="1"/>
  <c r="F76" i="9"/>
  <c r="H75" i="9"/>
  <c r="G75" i="9"/>
  <c r="E75" i="9" s="1"/>
  <c r="B75" i="9" s="1"/>
  <c r="F75" i="9"/>
  <c r="H74" i="9"/>
  <c r="G74" i="9"/>
  <c r="F74" i="9"/>
  <c r="H73" i="9"/>
  <c r="G73" i="9"/>
  <c r="F73" i="9"/>
  <c r="E73" i="9"/>
  <c r="B73" i="9" s="1"/>
  <c r="H72" i="9"/>
  <c r="G72" i="9"/>
  <c r="E72" i="9" s="1"/>
  <c r="F72" i="9"/>
  <c r="H71" i="9"/>
  <c r="G71" i="9"/>
  <c r="E71" i="9" s="1"/>
  <c r="B71" i="9" s="1"/>
  <c r="F71" i="9"/>
  <c r="H70" i="9"/>
  <c r="E70" i="9" s="1"/>
  <c r="B70" i="9" s="1"/>
  <c r="G70" i="9"/>
  <c r="F70" i="9"/>
  <c r="H69" i="9"/>
  <c r="G69" i="9"/>
  <c r="E69" i="9" s="1"/>
  <c r="B69" i="9" s="1"/>
  <c r="F69" i="9"/>
  <c r="H68" i="9"/>
  <c r="G68" i="9"/>
  <c r="F68" i="9"/>
  <c r="H67" i="9"/>
  <c r="G67" i="9"/>
  <c r="F67" i="9"/>
  <c r="E67" i="9"/>
  <c r="B67" i="9" s="1"/>
  <c r="H66" i="9"/>
  <c r="E66" i="9" s="1"/>
  <c r="G66" i="9"/>
  <c r="F66" i="9"/>
  <c r="H65" i="9"/>
  <c r="G65" i="9"/>
  <c r="E65" i="9" s="1"/>
  <c r="B65" i="9" s="1"/>
  <c r="F65" i="9"/>
  <c r="H64" i="9"/>
  <c r="G64" i="9"/>
  <c r="E64" i="9" s="1"/>
  <c r="B64" i="9" s="1"/>
  <c r="F64" i="9"/>
  <c r="H63" i="9"/>
  <c r="G63" i="9"/>
  <c r="F63" i="9"/>
  <c r="E63" i="9"/>
  <c r="B63" i="9" s="1"/>
  <c r="H62" i="9"/>
  <c r="E62" i="9" s="1"/>
  <c r="G62" i="9"/>
  <c r="F62" i="9"/>
  <c r="H61" i="9"/>
  <c r="G61" i="9"/>
  <c r="E61" i="9" s="1"/>
  <c r="B61" i="9" s="1"/>
  <c r="F61" i="9"/>
  <c r="H60" i="9"/>
  <c r="G60" i="9"/>
  <c r="F60" i="9"/>
  <c r="H59" i="9"/>
  <c r="G59" i="9"/>
  <c r="F59" i="9"/>
  <c r="E59" i="9"/>
  <c r="B59" i="9" s="1"/>
  <c r="H58" i="9"/>
  <c r="E58" i="9" s="1"/>
  <c r="G58" i="9"/>
  <c r="F58" i="9"/>
  <c r="H57" i="9"/>
  <c r="G57" i="9"/>
  <c r="E57" i="9" s="1"/>
  <c r="B57" i="9" s="1"/>
  <c r="F57" i="9"/>
  <c r="H56" i="9"/>
  <c r="G56" i="9"/>
  <c r="E56" i="9" s="1"/>
  <c r="B56" i="9" s="1"/>
  <c r="F56" i="9"/>
  <c r="H55" i="9"/>
  <c r="G55" i="9"/>
  <c r="F55" i="9"/>
  <c r="E55" i="9"/>
  <c r="B55" i="9" s="1"/>
  <c r="H54" i="9"/>
  <c r="E54" i="9" s="1"/>
  <c r="G54" i="9"/>
  <c r="F54" i="9"/>
  <c r="H53" i="9"/>
  <c r="G53" i="9"/>
  <c r="E53" i="9" s="1"/>
  <c r="B53" i="9" s="1"/>
  <c r="F53" i="9"/>
  <c r="H52" i="9"/>
  <c r="G52" i="9"/>
  <c r="F52" i="9"/>
  <c r="H51" i="9"/>
  <c r="G51" i="9"/>
  <c r="F51" i="9"/>
  <c r="E51" i="9"/>
  <c r="B51" i="9" s="1"/>
  <c r="H50" i="9"/>
  <c r="E50" i="9" s="1"/>
  <c r="G50" i="9"/>
  <c r="F50" i="9"/>
  <c r="H49" i="9"/>
  <c r="G49" i="9"/>
  <c r="E49" i="9" s="1"/>
  <c r="B49" i="9" s="1"/>
  <c r="F49" i="9"/>
  <c r="H48" i="9"/>
  <c r="G48" i="9"/>
  <c r="E48" i="9" s="1"/>
  <c r="B48" i="9" s="1"/>
  <c r="F48" i="9"/>
  <c r="H47" i="9"/>
  <c r="G47" i="9"/>
  <c r="F47" i="9"/>
  <c r="E47" i="9"/>
  <c r="B47" i="9" s="1"/>
  <c r="H46" i="9"/>
  <c r="E46" i="9" s="1"/>
  <c r="G46" i="9"/>
  <c r="F46" i="9"/>
  <c r="H45" i="9"/>
  <c r="G45" i="9"/>
  <c r="E45" i="9" s="1"/>
  <c r="B45" i="9" s="1"/>
  <c r="F45" i="9"/>
  <c r="H44" i="9"/>
  <c r="G44" i="9"/>
  <c r="F44" i="9"/>
  <c r="H43" i="9"/>
  <c r="G43" i="9"/>
  <c r="E43" i="9" s="1"/>
  <c r="B43" i="9" s="1"/>
  <c r="F43" i="9"/>
  <c r="H42" i="9"/>
  <c r="E42" i="9" s="1"/>
  <c r="B42" i="9" s="1"/>
  <c r="G42" i="9"/>
  <c r="F42" i="9"/>
  <c r="H41" i="9"/>
  <c r="G41" i="9"/>
  <c r="E41" i="9" s="1"/>
  <c r="B41" i="9" s="1"/>
  <c r="F41" i="9"/>
  <c r="H40" i="9"/>
  <c r="G40" i="9"/>
  <c r="F40" i="9"/>
  <c r="H39" i="9"/>
  <c r="G39" i="9"/>
  <c r="F39" i="9"/>
  <c r="H38" i="9"/>
  <c r="E38" i="9" s="1"/>
  <c r="G38" i="9"/>
  <c r="F38" i="9"/>
  <c r="H37" i="9"/>
  <c r="G37" i="9"/>
  <c r="E37" i="9" s="1"/>
  <c r="B37" i="9" s="1"/>
  <c r="F37" i="9"/>
  <c r="H36" i="9"/>
  <c r="G36" i="9"/>
  <c r="F36" i="9"/>
  <c r="H35" i="9"/>
  <c r="G35" i="9"/>
  <c r="F35" i="9"/>
  <c r="E35" i="9"/>
  <c r="B35" i="9" s="1"/>
  <c r="H34" i="9"/>
  <c r="E34" i="9" s="1"/>
  <c r="B34" i="9" s="1"/>
  <c r="G34" i="9"/>
  <c r="F34" i="9"/>
  <c r="H33" i="9"/>
  <c r="G33" i="9"/>
  <c r="E33" i="9" s="1"/>
  <c r="B33" i="9" s="1"/>
  <c r="F33" i="9"/>
  <c r="H32" i="9"/>
  <c r="G32" i="9"/>
  <c r="E32" i="9" s="1"/>
  <c r="B32" i="9" s="1"/>
  <c r="F32" i="9"/>
  <c r="H31" i="9"/>
  <c r="G31" i="9"/>
  <c r="F31" i="9"/>
  <c r="E31" i="9"/>
  <c r="B31" i="9" s="1"/>
  <c r="H30" i="9"/>
  <c r="G30" i="9"/>
  <c r="F30" i="9"/>
  <c r="E30" i="9"/>
  <c r="H29" i="9"/>
  <c r="G29" i="9"/>
  <c r="F29" i="9"/>
  <c r="H28" i="9"/>
  <c r="G28" i="9"/>
  <c r="E28" i="9" s="1"/>
  <c r="F28" i="9"/>
  <c r="B28" i="9"/>
  <c r="H27" i="9"/>
  <c r="G27" i="9"/>
  <c r="F27" i="9"/>
  <c r="E27" i="9"/>
  <c r="B27" i="9" s="1"/>
  <c r="H26" i="9"/>
  <c r="G26" i="9"/>
  <c r="F26" i="9"/>
  <c r="H25" i="9"/>
  <c r="G25" i="9"/>
  <c r="E25" i="9" s="1"/>
  <c r="B25" i="9" s="1"/>
  <c r="F25" i="9"/>
  <c r="H24" i="9"/>
  <c r="G24" i="9"/>
  <c r="F24" i="9"/>
  <c r="H23" i="9"/>
  <c r="G23" i="9"/>
  <c r="F23" i="9"/>
  <c r="E23" i="9"/>
  <c r="B23" i="9" s="1"/>
  <c r="H22" i="9"/>
  <c r="G22" i="9"/>
  <c r="F22" i="9"/>
  <c r="H21" i="9"/>
  <c r="G21" i="9"/>
  <c r="E21" i="9" s="1"/>
  <c r="B21" i="9" s="1"/>
  <c r="F21" i="9"/>
  <c r="F20" i="9"/>
  <c r="F4" i="9"/>
  <c r="O3" i="9"/>
  <c r="G274" i="9" s="1"/>
  <c r="E274" i="9" s="1"/>
  <c r="I3" i="9"/>
  <c r="H3" i="9"/>
  <c r="G3" i="9"/>
  <c r="D101" i="8"/>
  <c r="D95" i="8"/>
  <c r="D90" i="8"/>
  <c r="D85" i="8"/>
  <c r="D80" i="8"/>
  <c r="D75" i="8"/>
  <c r="D70" i="8"/>
  <c r="D65" i="8"/>
  <c r="D60" i="8"/>
  <c r="D55" i="8"/>
  <c r="D49" i="8" s="1"/>
  <c r="D50" i="8"/>
  <c r="D44" i="8"/>
  <c r="D43" i="8"/>
  <c r="D36" i="8"/>
  <c r="D26" i="8"/>
  <c r="D24" i="8"/>
  <c r="C1499" i="1" s="1"/>
  <c r="H1499" i="1" s="1"/>
  <c r="D18" i="8"/>
  <c r="D8" i="8"/>
  <c r="D6" i="8"/>
  <c r="E44" i="7"/>
  <c r="I32" i="3" s="1"/>
  <c r="D44" i="7"/>
  <c r="E39" i="7"/>
  <c r="D39" i="7"/>
  <c r="D38" i="7" s="1"/>
  <c r="E38" i="7"/>
  <c r="I31" i="3" s="1"/>
  <c r="E30" i="7"/>
  <c r="D30" i="7"/>
  <c r="E23" i="7"/>
  <c r="E22" i="7" s="1"/>
  <c r="D23" i="7"/>
  <c r="D22" i="7"/>
  <c r="E7" i="7"/>
  <c r="E6" i="7" s="1"/>
  <c r="D7" i="7"/>
  <c r="D6" i="7"/>
  <c r="D5" i="7" s="1"/>
  <c r="E5" i="7"/>
  <c r="F140" i="6"/>
  <c r="F139" i="6"/>
  <c r="F138" i="6"/>
  <c r="F137" i="6"/>
  <c r="F136" i="6"/>
  <c r="F135" i="6"/>
  <c r="F134" i="6"/>
  <c r="F133" i="6"/>
  <c r="F132" i="6"/>
  <c r="F131" i="6"/>
  <c r="F130" i="6"/>
  <c r="E130" i="6"/>
  <c r="E129" i="6" s="1"/>
  <c r="D130" i="6"/>
  <c r="D129" i="6"/>
  <c r="F129" i="6" s="1"/>
  <c r="F128" i="6"/>
  <c r="F127" i="6"/>
  <c r="F126" i="6"/>
  <c r="F125" i="6"/>
  <c r="F124" i="6"/>
  <c r="F123" i="6"/>
  <c r="F122" i="6"/>
  <c r="E122" i="6"/>
  <c r="D1416" i="1"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C1384"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I23" i="3" s="1"/>
  <c r="D250" i="5"/>
  <c r="F250" i="5" s="1"/>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F599" i="4"/>
  <c r="E599" i="4"/>
  <c r="D593" i="1" s="1"/>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D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E417" i="4"/>
  <c r="D417" i="4"/>
  <c r="D644" i="4" s="1"/>
  <c r="E416" i="4"/>
  <c r="E643" i="4" s="1"/>
  <c r="D416" i="4"/>
  <c r="F411" i="4"/>
  <c r="F410" i="4"/>
  <c r="F409" i="4"/>
  <c r="F406" i="4"/>
  <c r="F405" i="4"/>
  <c r="F404" i="4"/>
  <c r="F403" i="4"/>
  <c r="E402" i="4"/>
  <c r="D397" i="1" s="1"/>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E351" i="4" s="1"/>
  <c r="D356" i="4"/>
  <c r="D351" i="4" s="1"/>
  <c r="F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2" i="4"/>
  <c r="F281" i="4"/>
  <c r="F280" i="4"/>
  <c r="E279" i="4"/>
  <c r="D279" i="4"/>
  <c r="F279" i="4" s="1"/>
  <c r="F278" i="4"/>
  <c r="F277" i="4"/>
  <c r="F276" i="4"/>
  <c r="F275" i="4"/>
  <c r="F274" i="4"/>
  <c r="E273" i="4"/>
  <c r="E263" i="4" s="1"/>
  <c r="D273" i="4"/>
  <c r="F273" i="4" s="1"/>
  <c r="F270" i="4"/>
  <c r="F269" i="4"/>
  <c r="F268" i="4"/>
  <c r="E268" i="4"/>
  <c r="D268" i="4"/>
  <c r="F266" i="4"/>
  <c r="F265" i="4"/>
  <c r="F264" i="4"/>
  <c r="E264" i="4"/>
  <c r="D264" i="4"/>
  <c r="F263" i="4"/>
  <c r="D263" i="4"/>
  <c r="F261" i="4"/>
  <c r="F260" i="4"/>
  <c r="F259" i="4"/>
  <c r="E259" i="4"/>
  <c r="D259" i="4"/>
  <c r="F257" i="4"/>
  <c r="F256" i="4"/>
  <c r="F255" i="4"/>
  <c r="F254" i="4"/>
  <c r="F253" i="4"/>
  <c r="E253" i="4"/>
  <c r="D253" i="4"/>
  <c r="E252" i="4"/>
  <c r="D252" i="4"/>
  <c r="F252" i="4" s="1"/>
  <c r="E247" i="4"/>
  <c r="D247" i="4"/>
  <c r="F246" i="4"/>
  <c r="F245" i="4"/>
  <c r="E244" i="4"/>
  <c r="D244" i="4"/>
  <c r="F244" i="4" s="1"/>
  <c r="F241" i="4"/>
  <c r="E240" i="4"/>
  <c r="D240" i="4"/>
  <c r="F240" i="4" s="1"/>
  <c r="F238" i="4"/>
  <c r="F237" i="4"/>
  <c r="E236" i="4"/>
  <c r="D232" i="1" s="1"/>
  <c r="D236" i="4"/>
  <c r="F236" i="4" s="1"/>
  <c r="F233" i="4"/>
  <c r="F232" i="4"/>
  <c r="F231" i="4"/>
  <c r="E231" i="4"/>
  <c r="D231" i="4"/>
  <c r="F230" i="4"/>
  <c r="F229" i="4"/>
  <c r="F228" i="4"/>
  <c r="E228" i="4"/>
  <c r="D228" i="4"/>
  <c r="F227" i="4"/>
  <c r="F226" i="4"/>
  <c r="E225" i="4"/>
  <c r="D225" i="4"/>
  <c r="F222" i="4"/>
  <c r="F221" i="4"/>
  <c r="F220" i="4"/>
  <c r="E219" i="4"/>
  <c r="E215" i="4" s="1"/>
  <c r="D211" i="1"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2" i="1" s="1"/>
  <c r="D197" i="4"/>
  <c r="F197"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D133"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C64" i="1"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92" i="9" s="1"/>
  <c r="E192" i="9" s="1"/>
  <c r="B192" i="9" s="1"/>
  <c r="F16" i="4"/>
  <c r="F15" i="4"/>
  <c r="F14" i="4"/>
  <c r="F13" i="4"/>
  <c r="F12" i="4"/>
  <c r="F11" i="4"/>
  <c r="F10" i="4"/>
  <c r="F9" i="4"/>
  <c r="F8" i="4"/>
  <c r="E8" i="4"/>
  <c r="D8" i="4"/>
  <c r="E7" i="4"/>
  <c r="I36" i="3"/>
  <c r="G36" i="3"/>
  <c r="B36" i="3"/>
  <c r="I35" i="3"/>
  <c r="G35" i="3"/>
  <c r="B35" i="3"/>
  <c r="G34" i="3"/>
  <c r="B34" i="3"/>
  <c r="I33" i="3"/>
  <c r="G33" i="3"/>
  <c r="B33" i="3"/>
  <c r="H32" i="3"/>
  <c r="G32" i="3"/>
  <c r="B32" i="3"/>
  <c r="H31" i="3"/>
  <c r="G31" i="3"/>
  <c r="B31" i="3"/>
  <c r="I30" i="3"/>
  <c r="H30" i="3"/>
  <c r="G30" i="3"/>
  <c r="B30" i="3"/>
  <c r="I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G1503" i="1"/>
  <c r="C1503" i="1"/>
  <c r="H1503" i="1" s="1"/>
  <c r="C1502" i="1"/>
  <c r="H1501" i="1"/>
  <c r="C1501" i="1"/>
  <c r="G1501" i="1" s="1"/>
  <c r="H1500" i="1"/>
  <c r="G1500" i="1"/>
  <c r="C1500" i="1"/>
  <c r="G1499" i="1"/>
  <c r="C1498" i="1"/>
  <c r="H1497" i="1"/>
  <c r="C1497" i="1"/>
  <c r="G1497" i="1" s="1"/>
  <c r="H1496" i="1"/>
  <c r="G1496" i="1"/>
  <c r="C1496" i="1"/>
  <c r="G1495" i="1"/>
  <c r="C1495" i="1"/>
  <c r="H1495" i="1" s="1"/>
  <c r="C1494" i="1"/>
  <c r="H1493" i="1"/>
  <c r="C1493" i="1"/>
  <c r="G1493" i="1" s="1"/>
  <c r="H1492" i="1"/>
  <c r="G1492" i="1"/>
  <c r="C1492" i="1"/>
  <c r="G1491" i="1"/>
  <c r="C1491" i="1"/>
  <c r="H1491" i="1" s="1"/>
  <c r="C1490" i="1"/>
  <c r="H1489" i="1"/>
  <c r="G1489" i="1"/>
  <c r="C1489" i="1"/>
  <c r="H1488" i="1"/>
  <c r="G1488" i="1"/>
  <c r="C1488" i="1"/>
  <c r="C1487" i="1"/>
  <c r="H1487" i="1" s="1"/>
  <c r="C1486" i="1"/>
  <c r="H1485" i="1"/>
  <c r="G1485" i="1"/>
  <c r="C1485" i="1"/>
  <c r="H1484" i="1"/>
  <c r="G1484" i="1"/>
  <c r="C1484" i="1"/>
  <c r="C1483" i="1"/>
  <c r="H1483" i="1" s="1"/>
  <c r="C1482" i="1"/>
  <c r="H1481" i="1"/>
  <c r="G1481" i="1"/>
  <c r="C1481" i="1"/>
  <c r="H1480" i="1"/>
  <c r="G1480" i="1"/>
  <c r="C1480" i="1"/>
  <c r="D1479" i="1"/>
  <c r="C1479" i="1"/>
  <c r="J1478" i="1"/>
  <c r="G1478" i="1"/>
  <c r="D1478" i="1"/>
  <c r="C1478" i="1"/>
  <c r="H1478" i="1" s="1"/>
  <c r="D1477" i="1"/>
  <c r="C1477" i="1"/>
  <c r="J1476" i="1"/>
  <c r="G1476" i="1"/>
  <c r="D1476" i="1"/>
  <c r="C1476" i="1"/>
  <c r="H1476" i="1" s="1"/>
  <c r="G1475" i="1"/>
  <c r="D1475" i="1"/>
  <c r="C1475" i="1"/>
  <c r="H1474" i="1"/>
  <c r="D1474" i="1"/>
  <c r="C1474" i="1"/>
  <c r="J1473" i="1"/>
  <c r="G1473" i="1"/>
  <c r="D1473" i="1"/>
  <c r="C1473" i="1"/>
  <c r="H1472" i="1"/>
  <c r="D1472" i="1"/>
  <c r="C1472" i="1"/>
  <c r="J1471" i="1"/>
  <c r="G1471" i="1"/>
  <c r="D1471" i="1"/>
  <c r="C1471" i="1"/>
  <c r="D1470" i="1"/>
  <c r="G1470" i="1" s="1"/>
  <c r="C1470" i="1"/>
  <c r="D1469" i="1"/>
  <c r="G1469" i="1" s="1"/>
  <c r="C1469" i="1"/>
  <c r="H1469" i="1" s="1"/>
  <c r="D1468" i="1"/>
  <c r="C1468" i="1"/>
  <c r="D1467" i="1"/>
  <c r="J1467" i="1" s="1"/>
  <c r="C1467" i="1"/>
  <c r="H1467" i="1" s="1"/>
  <c r="D1466" i="1"/>
  <c r="C1466" i="1"/>
  <c r="D1465" i="1"/>
  <c r="J1465" i="1" s="1"/>
  <c r="C1465" i="1"/>
  <c r="H1465" i="1" s="1"/>
  <c r="D1464" i="1"/>
  <c r="C1464" i="1"/>
  <c r="D1463" i="1"/>
  <c r="J1463" i="1" s="1"/>
  <c r="C1463" i="1"/>
  <c r="H1463" i="1" s="1"/>
  <c r="D1462" i="1"/>
  <c r="C1462" i="1"/>
  <c r="D1461" i="1"/>
  <c r="C1461" i="1"/>
  <c r="G1461" i="1" s="1"/>
  <c r="J1460" i="1"/>
  <c r="G1460" i="1"/>
  <c r="D1460" i="1"/>
  <c r="C1460" i="1"/>
  <c r="H1460" i="1" s="1"/>
  <c r="D1459" i="1"/>
  <c r="C1459" i="1"/>
  <c r="J1458" i="1"/>
  <c r="G1458" i="1"/>
  <c r="D1458" i="1"/>
  <c r="C1458" i="1"/>
  <c r="H1458" i="1" s="1"/>
  <c r="D1457" i="1"/>
  <c r="C1457" i="1"/>
  <c r="D1456" i="1"/>
  <c r="G1456" i="1" s="1"/>
  <c r="C1456" i="1"/>
  <c r="H1456" i="1" s="1"/>
  <c r="H1455" i="1"/>
  <c r="D1455" i="1"/>
  <c r="C1455" i="1"/>
  <c r="G1455" i="1" s="1"/>
  <c r="I1455" i="1" s="1"/>
  <c r="H1454" i="1"/>
  <c r="D1454" i="1"/>
  <c r="C1454" i="1"/>
  <c r="G1454" i="1" s="1"/>
  <c r="H1453" i="1"/>
  <c r="D1453" i="1"/>
  <c r="C1453" i="1"/>
  <c r="G1453" i="1" s="1"/>
  <c r="J1452" i="1"/>
  <c r="D1452" i="1"/>
  <c r="G1452" i="1" s="1"/>
  <c r="C1452" i="1"/>
  <c r="H1452" i="1" s="1"/>
  <c r="H1451" i="1"/>
  <c r="D1451" i="1"/>
  <c r="C1451" i="1"/>
  <c r="G1451" i="1" s="1"/>
  <c r="I1451" i="1" s="1"/>
  <c r="D1450" i="1"/>
  <c r="G1450" i="1" s="1"/>
  <c r="I1450" i="1" s="1"/>
  <c r="C1450" i="1"/>
  <c r="H1450" i="1" s="1"/>
  <c r="H1449" i="1"/>
  <c r="D1449" i="1"/>
  <c r="C1449" i="1"/>
  <c r="G1449" i="1" s="1"/>
  <c r="I1449" i="1" s="1"/>
  <c r="D1448" i="1"/>
  <c r="J1448" i="1" s="1"/>
  <c r="C1448" i="1"/>
  <c r="H1448" i="1" s="1"/>
  <c r="H1447" i="1"/>
  <c r="D1447" i="1"/>
  <c r="C1447" i="1"/>
  <c r="G1447" i="1" s="1"/>
  <c r="I1447" i="1" s="1"/>
  <c r="D1446" i="1"/>
  <c r="J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D645" i="1"/>
  <c r="C645" i="1"/>
  <c r="D644" i="1"/>
  <c r="C644" i="1"/>
  <c r="D643" i="1"/>
  <c r="C643"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D412" i="1"/>
  <c r="G412" i="1" s="1"/>
  <c r="C412" i="1"/>
  <c r="H412" i="1" s="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D181" i="1"/>
  <c r="G181" i="1" s="1"/>
  <c r="C181" i="1"/>
  <c r="H180" i="1"/>
  <c r="D180" i="1"/>
  <c r="G180" i="1" s="1"/>
  <c r="C180" i="1"/>
  <c r="H179" i="1"/>
  <c r="G179" i="1"/>
  <c r="D179" i="1"/>
  <c r="C179" i="1"/>
  <c r="H178" i="1"/>
  <c r="G178" i="1"/>
  <c r="D178" i="1"/>
  <c r="C178" i="1"/>
  <c r="H177" i="1"/>
  <c r="G177" i="1"/>
  <c r="D177" i="1"/>
  <c r="C177" i="1"/>
  <c r="H176" i="1"/>
  <c r="G176" i="1"/>
  <c r="D176" i="1"/>
  <c r="C176" i="1"/>
  <c r="H175" i="1"/>
  <c r="G175" i="1"/>
  <c r="D175" i="1"/>
  <c r="C175" i="1"/>
  <c r="D174" i="1"/>
  <c r="C174" i="1"/>
  <c r="D173" i="1"/>
  <c r="C173" i="1"/>
  <c r="D172" i="1"/>
  <c r="C172" i="1"/>
  <c r="H171" i="1"/>
  <c r="G171" i="1"/>
  <c r="D171" i="1"/>
  <c r="C171" i="1"/>
  <c r="D170" i="1"/>
  <c r="H170" i="1" s="1"/>
  <c r="C170" i="1"/>
  <c r="D169" i="1"/>
  <c r="C169" i="1"/>
  <c r="D168" i="1"/>
  <c r="C168" i="1"/>
  <c r="H167" i="1"/>
  <c r="G167" i="1"/>
  <c r="D167" i="1"/>
  <c r="C167" i="1"/>
  <c r="D166" i="1"/>
  <c r="C166" i="1"/>
  <c r="D165" i="1"/>
  <c r="C165" i="1"/>
  <c r="H164" i="1"/>
  <c r="G164" i="1"/>
  <c r="D164" i="1"/>
  <c r="C164" i="1"/>
  <c r="H163" i="1"/>
  <c r="G163" i="1"/>
  <c r="D163" i="1"/>
  <c r="C163" i="1"/>
  <c r="D162" i="1"/>
  <c r="G162" i="1" s="1"/>
  <c r="C162" i="1"/>
  <c r="H161" i="1"/>
  <c r="G161" i="1"/>
  <c r="D161" i="1"/>
  <c r="C161" i="1"/>
  <c r="D160" i="1"/>
  <c r="H158" i="1"/>
  <c r="G158" i="1"/>
  <c r="D158" i="1"/>
  <c r="C158" i="1"/>
  <c r="D157" i="1"/>
  <c r="C157" i="1"/>
  <c r="D156" i="1"/>
  <c r="C156" i="1"/>
  <c r="C155" i="1"/>
  <c r="H154" i="1"/>
  <c r="G154" i="1"/>
  <c r="D154" i="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C65" i="1"/>
  <c r="H65" i="1" s="1"/>
  <c r="D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69" i="1" l="1"/>
  <c r="H644" i="1"/>
  <c r="H643" i="1"/>
  <c r="H411" i="1"/>
  <c r="H207" i="1"/>
  <c r="H181" i="1"/>
  <c r="H172" i="1"/>
  <c r="G170" i="1"/>
  <c r="H169" i="1"/>
  <c r="H168" i="1"/>
  <c r="H166" i="1"/>
  <c r="H165" i="1"/>
  <c r="H162" i="1"/>
  <c r="H157" i="1"/>
  <c r="H156" i="1"/>
  <c r="G78" i="1"/>
  <c r="G79" i="1"/>
  <c r="H81" i="1"/>
  <c r="E26" i="9"/>
  <c r="E284" i="9"/>
  <c r="B284" i="9" s="1"/>
  <c r="H173" i="1"/>
  <c r="H174" i="1"/>
  <c r="B216" i="9"/>
  <c r="G645" i="1"/>
  <c r="F652" i="4"/>
  <c r="G642" i="1"/>
  <c r="F210" i="4"/>
  <c r="F177" i="4"/>
  <c r="F169" i="4"/>
  <c r="E40" i="9"/>
  <c r="B40" i="9" s="1"/>
  <c r="E163" i="4"/>
  <c r="D159" i="1" s="1"/>
  <c r="F159" i="4"/>
  <c r="E39" i="9"/>
  <c r="B39" i="9" s="1"/>
  <c r="G150" i="1"/>
  <c r="F153" i="4"/>
  <c r="G149" i="1"/>
  <c r="G711" i="1"/>
  <c r="H649" i="1"/>
  <c r="H647" i="1"/>
  <c r="G647" i="1"/>
  <c r="E22" i="9"/>
  <c r="B22" i="9" s="1"/>
  <c r="G644" i="1"/>
  <c r="G643" i="1"/>
  <c r="H642" i="1"/>
  <c r="H645" i="1"/>
  <c r="F644" i="4"/>
  <c r="C638" i="1"/>
  <c r="D643" i="4"/>
  <c r="F643" i="4" s="1"/>
  <c r="F417" i="4"/>
  <c r="E273" i="9"/>
  <c r="B273" i="9" s="1"/>
  <c r="G206" i="1"/>
  <c r="G207" i="1"/>
  <c r="B220" i="9"/>
  <c r="G173" i="1"/>
  <c r="G174" i="1"/>
  <c r="G172" i="1"/>
  <c r="G169" i="1"/>
  <c r="G168" i="1"/>
  <c r="G165" i="1"/>
  <c r="G166" i="1"/>
  <c r="G157" i="1"/>
  <c r="G156" i="1"/>
  <c r="F217" i="9"/>
  <c r="B217" i="9" s="1"/>
  <c r="H149" i="1"/>
  <c r="H150" i="1"/>
  <c r="D152" i="4"/>
  <c r="C148" i="1" s="1"/>
  <c r="H129" i="1"/>
  <c r="G129" i="1"/>
  <c r="F133" i="4"/>
  <c r="F134" i="4"/>
  <c r="E29" i="9"/>
  <c r="B29" i="9" s="1"/>
  <c r="H64" i="1"/>
  <c r="G64" i="1"/>
  <c r="F68" i="4"/>
  <c r="H232" i="1"/>
  <c r="G232" i="1"/>
  <c r="G211" i="1"/>
  <c r="H211" i="1"/>
  <c r="H449" i="1"/>
  <c r="G449" i="1"/>
  <c r="H509" i="1"/>
  <c r="G509" i="1"/>
  <c r="G155" i="1"/>
  <c r="H155" i="1"/>
  <c r="H383" i="1"/>
  <c r="G383" i="1"/>
  <c r="H397" i="1"/>
  <c r="G397" i="1"/>
  <c r="I1452" i="1"/>
  <c r="I1456" i="1"/>
  <c r="H593" i="1"/>
  <c r="G593" i="1"/>
  <c r="G1384" i="1"/>
  <c r="H1384" i="1"/>
  <c r="H1416" i="1"/>
  <c r="G1416" i="1"/>
  <c r="J1450" i="1"/>
  <c r="J1456" i="1"/>
  <c r="G1462" i="1"/>
  <c r="J1462" i="1"/>
  <c r="G1464" i="1"/>
  <c r="J1464" i="1"/>
  <c r="G1466" i="1"/>
  <c r="J1466" i="1"/>
  <c r="G1468" i="1"/>
  <c r="J1468" i="1"/>
  <c r="H1486" i="1"/>
  <c r="G1486" i="1"/>
  <c r="H1502" i="1"/>
  <c r="G1502" i="1"/>
  <c r="F164" i="4"/>
  <c r="D163" i="4"/>
  <c r="J1440" i="1"/>
  <c r="J1442" i="1"/>
  <c r="J1444" i="1"/>
  <c r="G1446" i="1"/>
  <c r="I1446" i="1" s="1"/>
  <c r="G1448" i="1"/>
  <c r="I1448" i="1" s="1"/>
  <c r="G1457" i="1"/>
  <c r="J1457" i="1"/>
  <c r="G1459" i="1"/>
  <c r="J1459" i="1"/>
  <c r="G1477" i="1"/>
  <c r="J1477" i="1"/>
  <c r="G1479" i="1"/>
  <c r="J1479" i="1"/>
  <c r="G1483" i="1"/>
  <c r="H1490" i="1"/>
  <c r="G1490" i="1"/>
  <c r="H1494" i="1"/>
  <c r="G1494" i="1"/>
  <c r="H1498" i="1"/>
  <c r="G1498" i="1"/>
  <c r="D50" i="4"/>
  <c r="E152" i="4"/>
  <c r="F225" i="4"/>
  <c r="D224" i="4"/>
  <c r="D311" i="4"/>
  <c r="F460" i="4"/>
  <c r="D459" i="4"/>
  <c r="F594" i="4"/>
  <c r="D593" i="4"/>
  <c r="D625" i="4"/>
  <c r="F632" i="4"/>
  <c r="H287" i="9"/>
  <c r="E146" i="5"/>
  <c r="D1124" i="1" s="1"/>
  <c r="I24" i="3"/>
  <c r="H1506" i="1"/>
  <c r="G1506" i="1"/>
  <c r="H1514" i="1"/>
  <c r="G1514" i="1"/>
  <c r="D350" i="4"/>
  <c r="F530" i="4"/>
  <c r="D529" i="4"/>
  <c r="C58" i="1"/>
  <c r="C160" i="1"/>
  <c r="C334" i="1"/>
  <c r="C346" i="1"/>
  <c r="C358" i="1"/>
  <c r="C524" i="1"/>
  <c r="C561" i="1"/>
  <c r="C637" i="1"/>
  <c r="C1423" i="1"/>
  <c r="G1440" i="1"/>
  <c r="I1440" i="1" s="1"/>
  <c r="G1442" i="1"/>
  <c r="I1442" i="1" s="1"/>
  <c r="G1444" i="1"/>
  <c r="I1444" i="1" s="1"/>
  <c r="J1447" i="1"/>
  <c r="J1449" i="1"/>
  <c r="J1451" i="1"/>
  <c r="J1455" i="1"/>
  <c r="H1462" i="1"/>
  <c r="G1463" i="1"/>
  <c r="I1463" i="1" s="1"/>
  <c r="H1464" i="1"/>
  <c r="G1465" i="1"/>
  <c r="I1465" i="1" s="1"/>
  <c r="H1466" i="1"/>
  <c r="G1467" i="1"/>
  <c r="I1467" i="1" s="1"/>
  <c r="H1468" i="1"/>
  <c r="H1471" i="1"/>
  <c r="I1471" i="1" s="1"/>
  <c r="G1472" i="1"/>
  <c r="I1472" i="1" s="1"/>
  <c r="J1472" i="1"/>
  <c r="H1473" i="1"/>
  <c r="I1473" i="1" s="1"/>
  <c r="G1474" i="1"/>
  <c r="I1474" i="1" s="1"/>
  <c r="J1474" i="1"/>
  <c r="H1475" i="1"/>
  <c r="G1487"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D106" i="4"/>
  <c r="D196" i="4"/>
  <c r="E363" i="4"/>
  <c r="E459" i="4"/>
  <c r="D453" i="1" s="1"/>
  <c r="E593" i="4"/>
  <c r="D587" i="1" s="1"/>
  <c r="B274" i="9"/>
  <c r="H1510" i="1"/>
  <c r="G1510" i="1"/>
  <c r="I20" i="3"/>
  <c r="F90" i="6"/>
  <c r="D89" i="6"/>
  <c r="D3" i="1"/>
  <c r="D103" i="1"/>
  <c r="D193" i="1"/>
  <c r="D415" i="1"/>
  <c r="D985" i="1"/>
  <c r="D986" i="1"/>
  <c r="D1047" i="1"/>
  <c r="H1457" i="1"/>
  <c r="I1458" i="1"/>
  <c r="H1459" i="1"/>
  <c r="I1460" i="1"/>
  <c r="H1461" i="1"/>
  <c r="H1470" i="1"/>
  <c r="I1476" i="1"/>
  <c r="H1477" i="1"/>
  <c r="I1478" i="1"/>
  <c r="H1479" i="1"/>
  <c r="H1482" i="1"/>
  <c r="G1482" i="1"/>
  <c r="E50" i="4"/>
  <c r="D46" i="1" s="1"/>
  <c r="F140" i="4"/>
  <c r="D139" i="4"/>
  <c r="E224" i="4"/>
  <c r="D220" i="1" s="1"/>
  <c r="E311" i="4"/>
  <c r="E644" i="4"/>
  <c r="D638" i="1" s="1"/>
  <c r="D420" i="4"/>
  <c r="F79" i="5"/>
  <c r="D78" i="5"/>
  <c r="G297" i="9"/>
  <c r="E297" i="9" s="1"/>
  <c r="H29" i="3"/>
  <c r="F356" i="4"/>
  <c r="F416" i="4"/>
  <c r="D12" i="5"/>
  <c r="G292" i="9"/>
  <c r="E292" i="9" s="1"/>
  <c r="B292" i="9" s="1"/>
  <c r="F206" i="5"/>
  <c r="D245" i="5"/>
  <c r="F259" i="5"/>
  <c r="D258" i="5"/>
  <c r="B38" i="9"/>
  <c r="B46" i="9"/>
  <c r="B54" i="9"/>
  <c r="B62" i="9"/>
  <c r="D580" i="4"/>
  <c r="G289" i="9"/>
  <c r="E289" i="9" s="1"/>
  <c r="B289" i="9" s="1"/>
  <c r="F177" i="5"/>
  <c r="F239" i="5"/>
  <c r="D238" i="5"/>
  <c r="F6" i="6"/>
  <c r="D5" i="6"/>
  <c r="F115" i="6"/>
  <c r="D114" i="6"/>
  <c r="G187" i="9"/>
  <c r="E187" i="9" s="1"/>
  <c r="B187" i="9" s="1"/>
  <c r="B26" i="9"/>
  <c r="B30" i="9"/>
  <c r="E36" i="9"/>
  <c r="B36" i="9" s="1"/>
  <c r="E44" i="9"/>
  <c r="B44" i="9" s="1"/>
  <c r="E52" i="9"/>
  <c r="B52" i="9" s="1"/>
  <c r="E60" i="9"/>
  <c r="B60" i="9" s="1"/>
  <c r="E68" i="9"/>
  <c r="B68" i="9" s="1"/>
  <c r="G286" i="9"/>
  <c r="E286" i="9" s="1"/>
  <c r="B286" i="9" s="1"/>
  <c r="F88" i="5"/>
  <c r="D87" i="5"/>
  <c r="G287" i="9"/>
  <c r="E287" i="9" s="1"/>
  <c r="B287" i="9" s="1"/>
  <c r="D146" i="5"/>
  <c r="F149" i="5"/>
  <c r="F191" i="5"/>
  <c r="D190" i="5"/>
  <c r="E114" i="6"/>
  <c r="E24" i="9"/>
  <c r="B24" i="9" s="1"/>
  <c r="B50" i="9"/>
  <c r="B58" i="9"/>
  <c r="B66" i="9"/>
  <c r="B76" i="9"/>
  <c r="E78" i="9"/>
  <c r="B78" i="9" s="1"/>
  <c r="E90" i="9"/>
  <c r="B90" i="9" s="1"/>
  <c r="B96" i="9"/>
  <c r="E106" i="9"/>
  <c r="B106" i="9" s="1"/>
  <c r="B112" i="9"/>
  <c r="B152" i="9"/>
  <c r="G179" i="9"/>
  <c r="E179" i="9" s="1"/>
  <c r="B179"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78" i="9"/>
  <c r="E278" i="9" s="1"/>
  <c r="B278" i="9" s="1"/>
  <c r="G277" i="9"/>
  <c r="E277" i="9" s="1"/>
  <c r="B277"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8" i="9"/>
  <c r="E198" i="9" s="1"/>
  <c r="B198" i="9" s="1"/>
  <c r="G194" i="9"/>
  <c r="E194" i="9" s="1"/>
  <c r="B194" i="9" s="1"/>
  <c r="G189" i="9"/>
  <c r="E189" i="9" s="1"/>
  <c r="B189" i="9" s="1"/>
  <c r="G185" i="9"/>
  <c r="E185" i="9" s="1"/>
  <c r="B185" i="9" s="1"/>
  <c r="G181" i="9"/>
  <c r="E181" i="9" s="1"/>
  <c r="B181" i="9" s="1"/>
  <c r="G177" i="9"/>
  <c r="E177" i="9" s="1"/>
  <c r="B177" i="9" s="1"/>
  <c r="G165" i="9"/>
  <c r="H164" i="9"/>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G191" i="9"/>
  <c r="E191" i="9" s="1"/>
  <c r="G196" i="9"/>
  <c r="E196" i="9" s="1"/>
  <c r="B196" i="9" s="1"/>
  <c r="E176" i="5"/>
  <c r="D42" i="8"/>
  <c r="B72" i="9"/>
  <c r="E74" i="9"/>
  <c r="B74" i="9" s="1"/>
  <c r="B88" i="9"/>
  <c r="E98" i="9"/>
  <c r="B98" i="9" s="1"/>
  <c r="B104" i="9"/>
  <c r="B108" i="9"/>
  <c r="B116" i="9"/>
  <c r="E118" i="9"/>
  <c r="B118" i="9" s="1"/>
  <c r="B124" i="9"/>
  <c r="B144" i="9"/>
  <c r="B148" i="9"/>
  <c r="B156" i="9"/>
  <c r="G183" i="9"/>
  <c r="E183" i="9" s="1"/>
  <c r="B183" i="9" s="1"/>
  <c r="B279" i="9"/>
  <c r="B191" i="9" l="1"/>
  <c r="D151" i="4"/>
  <c r="F152" i="4"/>
  <c r="H20" i="9"/>
  <c r="G20" i="9"/>
  <c r="E20" i="9" s="1"/>
  <c r="I27" i="3"/>
  <c r="D1408" i="1"/>
  <c r="C1124" i="1"/>
  <c r="F146" i="5"/>
  <c r="F245" i="5"/>
  <c r="C1222" i="1"/>
  <c r="F78" i="5"/>
  <c r="C1056" i="1"/>
  <c r="D306" i="1"/>
  <c r="E298" i="4"/>
  <c r="H415" i="1"/>
  <c r="G415" i="1"/>
  <c r="F89" i="6"/>
  <c r="C1383" i="1"/>
  <c r="E6" i="4"/>
  <c r="F106" i="4"/>
  <c r="C102" i="1"/>
  <c r="H524" i="1"/>
  <c r="G524" i="1"/>
  <c r="H160" i="1"/>
  <c r="G160" i="1"/>
  <c r="D408" i="4"/>
  <c r="F350" i="4"/>
  <c r="C345" i="1"/>
  <c r="D298" i="4"/>
  <c r="F311" i="4"/>
  <c r="C306" i="1"/>
  <c r="F50" i="4"/>
  <c r="C46" i="1"/>
  <c r="I1477" i="1"/>
  <c r="I1457" i="1"/>
  <c r="F163" i="4"/>
  <c r="C159" i="1"/>
  <c r="G291" i="9"/>
  <c r="E291" i="9" s="1"/>
  <c r="B291" i="9" s="1"/>
  <c r="F190" i="5"/>
  <c r="C1167" i="1"/>
  <c r="F114" i="6"/>
  <c r="H27" i="3"/>
  <c r="C1408" i="1"/>
  <c r="D237" i="5"/>
  <c r="F238" i="5"/>
  <c r="C1215" i="1"/>
  <c r="H1047" i="1"/>
  <c r="G1047" i="1"/>
  <c r="H193" i="1"/>
  <c r="G193" i="1"/>
  <c r="G1423" i="1"/>
  <c r="H1423" i="1"/>
  <c r="H58" i="1"/>
  <c r="G58" i="1"/>
  <c r="E528" i="4"/>
  <c r="F224" i="4"/>
  <c r="C220" i="1"/>
  <c r="I1468" i="1"/>
  <c r="I1464" i="1"/>
  <c r="E165" i="9"/>
  <c r="B165" i="9" s="1"/>
  <c r="F87" i="5"/>
  <c r="C1065" i="1"/>
  <c r="D68" i="5"/>
  <c r="F258" i="5"/>
  <c r="C1235" i="1"/>
  <c r="F420" i="4"/>
  <c r="D635" i="4"/>
  <c r="C414" i="1"/>
  <c r="F139" i="4"/>
  <c r="C135" i="1"/>
  <c r="H986" i="1"/>
  <c r="G986" i="1"/>
  <c r="G103" i="1"/>
  <c r="H103" i="1"/>
  <c r="D358" i="1"/>
  <c r="H358" i="1" s="1"/>
  <c r="E350" i="4"/>
  <c r="F7" i="4"/>
  <c r="D6" i="4"/>
  <c r="C3" i="1"/>
  <c r="H637" i="1"/>
  <c r="G637" i="1"/>
  <c r="H346" i="1"/>
  <c r="G346" i="1"/>
  <c r="F529" i="4"/>
  <c r="D528" i="4"/>
  <c r="C523" i="1"/>
  <c r="E141" i="6"/>
  <c r="F625" i="4"/>
  <c r="C619" i="1"/>
  <c r="F459" i="4"/>
  <c r="C453" i="1"/>
  <c r="I1479" i="1"/>
  <c r="I1459" i="1"/>
  <c r="E68" i="5"/>
  <c r="E175" i="5"/>
  <c r="D1152" i="1" s="1"/>
  <c r="I22" i="3"/>
  <c r="D1153" i="1"/>
  <c r="K1432" i="9"/>
  <c r="G295" i="9"/>
  <c r="E295" i="9" s="1"/>
  <c r="B295" i="9" s="1"/>
  <c r="I34" i="3"/>
  <c r="C1517" i="1"/>
  <c r="F212" i="9"/>
  <c r="B212" i="9" s="1"/>
  <c r="G294" i="9"/>
  <c r="E294" i="9" s="1"/>
  <c r="G299" i="9"/>
  <c r="E299" i="9" s="1"/>
  <c r="D141" i="6"/>
  <c r="H24" i="3"/>
  <c r="F5" i="6"/>
  <c r="C1299" i="1"/>
  <c r="D176" i="5"/>
  <c r="F580" i="4"/>
  <c r="C574" i="1"/>
  <c r="F12" i="5"/>
  <c r="D7" i="5"/>
  <c r="C990" i="1"/>
  <c r="B297" i="9"/>
  <c r="E296" i="9"/>
  <c r="I10" i="3" s="1"/>
  <c r="H638" i="1"/>
  <c r="G638" i="1"/>
  <c r="F196" i="4"/>
  <c r="C192" i="1"/>
  <c r="G561" i="1"/>
  <c r="H561" i="1"/>
  <c r="H334" i="1"/>
  <c r="G334" i="1"/>
  <c r="F593" i="4"/>
  <c r="C587" i="1"/>
  <c r="E151" i="4"/>
  <c r="D148" i="1"/>
  <c r="E420" i="4"/>
  <c r="I1466" i="1"/>
  <c r="I1462" i="1"/>
  <c r="G358" i="1" l="1"/>
  <c r="F151" i="4"/>
  <c r="C147" i="1"/>
  <c r="H17" i="3"/>
  <c r="D289" i="4"/>
  <c r="D291" i="4" s="1"/>
  <c r="H1299" i="1"/>
  <c r="G1299" i="1"/>
  <c r="E293" i="9"/>
  <c r="B294" i="9"/>
  <c r="I28" i="3"/>
  <c r="D1435" i="1"/>
  <c r="G3" i="1"/>
  <c r="H3" i="1"/>
  <c r="F635" i="4"/>
  <c r="C629" i="1"/>
  <c r="F68" i="5"/>
  <c r="H21" i="3"/>
  <c r="C1046" i="1"/>
  <c r="E636" i="4"/>
  <c r="D630" i="1" s="1"/>
  <c r="D522" i="1"/>
  <c r="H1215" i="1"/>
  <c r="G1215" i="1"/>
  <c r="H306" i="1"/>
  <c r="G306" i="1"/>
  <c r="I16" i="3"/>
  <c r="D2" i="1"/>
  <c r="E412" i="4"/>
  <c r="G1124" i="1"/>
  <c r="H1124" i="1"/>
  <c r="E298" i="9"/>
  <c r="B299" i="9"/>
  <c r="I17" i="3"/>
  <c r="E289" i="4"/>
  <c r="D147" i="1"/>
  <c r="I21" i="3"/>
  <c r="D1046" i="1"/>
  <c r="E6" i="5"/>
  <c r="H523" i="1"/>
  <c r="G523" i="1"/>
  <c r="D412" i="4"/>
  <c r="F6" i="4"/>
  <c r="H16" i="3"/>
  <c r="C2" i="1"/>
  <c r="H135" i="1"/>
  <c r="G135" i="1"/>
  <c r="H1065" i="1"/>
  <c r="G1065" i="1"/>
  <c r="F408" i="4"/>
  <c r="C403" i="1"/>
  <c r="G1383" i="1"/>
  <c r="H1383" i="1"/>
  <c r="E407" i="4"/>
  <c r="D402" i="1" s="1"/>
  <c r="D293" i="1"/>
  <c r="H1222" i="1"/>
  <c r="G1222" i="1"/>
  <c r="H148" i="1"/>
  <c r="G148" i="1"/>
  <c r="H192" i="1"/>
  <c r="G192" i="1"/>
  <c r="E408" i="4"/>
  <c r="D403" i="1" s="1"/>
  <c r="D345" i="1"/>
  <c r="H574" i="1"/>
  <c r="G574" i="1"/>
  <c r="G453" i="1"/>
  <c r="H453" i="1"/>
  <c r="H587" i="1"/>
  <c r="G587" i="1"/>
  <c r="H990" i="1"/>
  <c r="G990" i="1"/>
  <c r="E635" i="4"/>
  <c r="D629" i="1" s="1"/>
  <c r="D414" i="1"/>
  <c r="H414" i="1" s="1"/>
  <c r="F7" i="5"/>
  <c r="H20" i="3"/>
  <c r="D6" i="5"/>
  <c r="C985" i="1"/>
  <c r="D175" i="5"/>
  <c r="H22" i="3"/>
  <c r="F176" i="5"/>
  <c r="C1153" i="1"/>
  <c r="F141" i="6"/>
  <c r="H28" i="3"/>
  <c r="C1435" i="1"/>
  <c r="H1517" i="1"/>
  <c r="G1517" i="1"/>
  <c r="H11" i="3"/>
  <c r="H619" i="1"/>
  <c r="G619" i="1"/>
  <c r="F528" i="4"/>
  <c r="C522" i="1"/>
  <c r="D636" i="4"/>
  <c r="H1235" i="1"/>
  <c r="G1235" i="1"/>
  <c r="G220" i="1"/>
  <c r="H220" i="1"/>
  <c r="H23" i="3"/>
  <c r="C1214" i="1"/>
  <c r="F237" i="5"/>
  <c r="H1167" i="1"/>
  <c r="G1167" i="1"/>
  <c r="H159" i="1"/>
  <c r="G159" i="1"/>
  <c r="H46" i="1"/>
  <c r="G46" i="1"/>
  <c r="D407" i="4"/>
  <c r="F298" i="4"/>
  <c r="C293" i="1"/>
  <c r="H102" i="1"/>
  <c r="G102" i="1"/>
  <c r="E19" i="9"/>
  <c r="B20" i="9"/>
  <c r="H1408" i="1"/>
  <c r="G1408" i="1"/>
  <c r="H345" i="1"/>
  <c r="G345" i="1"/>
  <c r="H1056" i="1"/>
  <c r="G1056" i="1"/>
  <c r="H147" i="1" l="1"/>
  <c r="G147" i="1"/>
  <c r="D290" i="4"/>
  <c r="C286" i="1" s="1"/>
  <c r="D413" i="4"/>
  <c r="D414" i="4" s="1"/>
  <c r="F289" i="4"/>
  <c r="C285" i="1"/>
  <c r="C402" i="1"/>
  <c r="F407" i="4"/>
  <c r="G1214" i="1"/>
  <c r="H1214" i="1"/>
  <c r="C1152" i="1"/>
  <c r="F175" i="5"/>
  <c r="H276" i="9"/>
  <c r="D984" i="1"/>
  <c r="E413" i="4"/>
  <c r="E414" i="4" s="1"/>
  <c r="D409" i="1" s="1"/>
  <c r="D285" i="1"/>
  <c r="E291" i="4"/>
  <c r="D287" i="1" s="1"/>
  <c r="E290" i="4"/>
  <c r="D286" i="1" s="1"/>
  <c r="H1046" i="1"/>
  <c r="G1046" i="1"/>
  <c r="F291" i="4"/>
  <c r="C287" i="1"/>
  <c r="G414" i="1"/>
  <c r="H1153" i="1"/>
  <c r="G1153" i="1"/>
  <c r="G985" i="1"/>
  <c r="H985" i="1"/>
  <c r="D639" i="4"/>
  <c r="F412" i="4"/>
  <c r="C407" i="1"/>
  <c r="H293" i="1"/>
  <c r="G293" i="1"/>
  <c r="F636" i="4"/>
  <c r="C630" i="1"/>
  <c r="G1435" i="1"/>
  <c r="H1435" i="1"/>
  <c r="G276" i="9"/>
  <c r="E276" i="9" s="1"/>
  <c r="G282" i="9"/>
  <c r="E282" i="9" s="1"/>
  <c r="B282" i="9" s="1"/>
  <c r="F6" i="5"/>
  <c r="C984" i="1"/>
  <c r="H2" i="1"/>
  <c r="G2" i="1"/>
  <c r="E639" i="4"/>
  <c r="D407" i="1"/>
  <c r="G522" i="1"/>
  <c r="H522" i="1"/>
  <c r="N3" i="9"/>
  <c r="I11" i="3"/>
  <c r="H403" i="1"/>
  <c r="G403" i="1"/>
  <c r="G629" i="1"/>
  <c r="H629" i="1"/>
  <c r="H9" i="3"/>
  <c r="H285" i="1" l="1"/>
  <c r="D415" i="4"/>
  <c r="F415" i="4" s="1"/>
  <c r="C408" i="1"/>
  <c r="F413" i="4"/>
  <c r="D640" i="4"/>
  <c r="G285" i="1"/>
  <c r="F290" i="4"/>
  <c r="E275" i="9"/>
  <c r="B276" i="9"/>
  <c r="F639" i="4"/>
  <c r="C633" i="1"/>
  <c r="H287" i="1"/>
  <c r="G287" i="1"/>
  <c r="D633" i="1"/>
  <c r="H8" i="3"/>
  <c r="H984" i="1"/>
  <c r="G984" i="1"/>
  <c r="H407" i="1"/>
  <c r="G407" i="1"/>
  <c r="G286" i="1"/>
  <c r="H286" i="1"/>
  <c r="K3" i="9"/>
  <c r="I9" i="3"/>
  <c r="G630" i="1"/>
  <c r="H630" i="1"/>
  <c r="F414" i="4"/>
  <c r="C409" i="1"/>
  <c r="E640" i="4"/>
  <c r="E641" i="4" s="1"/>
  <c r="E415" i="4"/>
  <c r="D410" i="1" s="1"/>
  <c r="D408" i="1"/>
  <c r="G1152" i="1"/>
  <c r="H1152" i="1"/>
  <c r="G402" i="1"/>
  <c r="H402" i="1"/>
  <c r="F640" i="4" l="1"/>
  <c r="G408" i="1"/>
  <c r="C410" i="1"/>
  <c r="H410" i="1" s="1"/>
  <c r="C634" i="1"/>
  <c r="D642" i="4"/>
  <c r="C636" i="1" s="1"/>
  <c r="D641" i="4"/>
  <c r="F641" i="4" s="1"/>
  <c r="D635" i="1"/>
  <c r="H408" i="1"/>
  <c r="H409" i="1"/>
  <c r="G409" i="1"/>
  <c r="E642" i="4"/>
  <c r="D634" i="1"/>
  <c r="M3" i="9"/>
  <c r="I8" i="3"/>
  <c r="G633" i="1"/>
  <c r="H633" i="1"/>
  <c r="G410" i="1" l="1"/>
  <c r="F642" i="4"/>
  <c r="H634" i="1"/>
  <c r="D645" i="4"/>
  <c r="H18" i="3" s="1"/>
  <c r="D646" i="4"/>
  <c r="H19" i="3" s="1"/>
  <c r="C635" i="1"/>
  <c r="G635" i="1" s="1"/>
  <c r="E646" i="4"/>
  <c r="D636" i="1"/>
  <c r="H636" i="1" s="1"/>
  <c r="G634" i="1"/>
  <c r="E645" i="4"/>
  <c r="F645" i="4" l="1"/>
  <c r="F646" i="4"/>
  <c r="H635" i="1"/>
  <c r="C640" i="1"/>
  <c r="C639" i="1"/>
  <c r="G636" i="1"/>
  <c r="H7" i="3"/>
  <c r="I18" i="3"/>
  <c r="D639" i="1"/>
  <c r="H639" i="1" s="1"/>
  <c r="I19" i="3"/>
  <c r="D640" i="1"/>
  <c r="H640" i="1" l="1"/>
  <c r="G639" i="1"/>
  <c r="G640" i="1"/>
  <c r="J3" i="9"/>
  <c r="I7" i="3"/>
  <c r="M272" i="9" l="1"/>
  <c r="L272" i="9"/>
  <c r="H18" i="9"/>
  <c r="G18" i="9"/>
  <c r="M15" i="9"/>
  <c r="I12" i="9"/>
  <c r="I17" i="9"/>
  <c r="J11" i="9"/>
  <c r="I8" i="9"/>
  <c r="K10" i="9"/>
  <c r="J7" i="9"/>
  <c r="G16" i="9"/>
  <c r="K6" i="9"/>
  <c r="I9" i="9"/>
  <c r="G15" i="9"/>
  <c r="I6" i="9"/>
  <c r="K12" i="9"/>
  <c r="G17" i="9"/>
  <c r="K9" i="9"/>
  <c r="L15" i="9"/>
  <c r="K13" i="9"/>
  <c r="I5" i="9"/>
  <c r="K11" i="9"/>
  <c r="H16" i="9"/>
  <c r="K8" i="9"/>
  <c r="J13" i="9"/>
  <c r="K5" i="9"/>
  <c r="J10" i="9"/>
  <c r="M16" i="9"/>
  <c r="H17" i="9"/>
  <c r="K7" i="9"/>
  <c r="J12" i="9"/>
  <c r="J17" i="9"/>
  <c r="J9" i="9"/>
  <c r="H15" i="9"/>
  <c r="J6" i="9"/>
  <c r="I11" i="9"/>
  <c r="J5" i="9"/>
  <c r="J8" i="9"/>
  <c r="I13" i="9"/>
  <c r="L16" i="9"/>
  <c r="F16" i="9" s="1"/>
  <c r="I7" i="9"/>
  <c r="E18" i="9" l="1"/>
  <c r="B18" i="9" s="1"/>
  <c r="E7" i="9"/>
  <c r="B7" i="9" s="1"/>
  <c r="E11" i="9"/>
  <c r="B11" i="9" s="1"/>
  <c r="E10" i="9"/>
  <c r="B10" i="9" s="1"/>
  <c r="F15" i="9"/>
  <c r="F14" i="9" s="1"/>
  <c r="E13" i="9"/>
  <c r="B13" i="9" s="1"/>
  <c r="F272" i="9"/>
  <c r="B272" i="9" s="1"/>
  <c r="E6" i="9"/>
  <c r="B6" i="9" s="1"/>
  <c r="E16" i="9"/>
  <c r="B16" i="9" s="1"/>
  <c r="E15" i="9"/>
  <c r="E5" i="9"/>
  <c r="E17" i="9"/>
  <c r="B17" i="9" s="1"/>
  <c r="E9" i="9"/>
  <c r="B9" i="9" s="1"/>
  <c r="E12" i="9"/>
  <c r="B12" i="9" s="1"/>
  <c r="F19" i="9"/>
  <c r="E8" i="9"/>
  <c r="B8" i="9" s="1"/>
  <c r="B15" i="9" l="1"/>
  <c r="E14" i="9"/>
  <c r="B5" i="9"/>
  <c r="E4" i="9"/>
  <c r="F3" i="9"/>
  <c r="E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<sst xmlns="http://schemas.openxmlformats.org/spreadsheetml/2006/main" count="4340" uniqueCount="3414">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</sst>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499339</v>
      </c>
      <c r="D2" s="6">
        <f>'PR-RAS'!E6</f>
        <v>523405.75</v>
      </c>
      <c r="E2" s="6">
        <v>0</v>
      </c>
      <c r="F2" s="6">
        <v>0</v>
      </c>
      <c r="G2" s="7">
        <f t="shared" ref="G2:G983" si="0">(B2/1000)*(C2*1+D2*2)</f>
        <v>1546.1505</v>
      </c>
      <c r="H2" s="7">
        <f t="shared" ref="H2:H1479"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6483</v>
      </c>
      <c r="D46" s="1">
        <f>'PR-RAS'!E50</f>
        <v>26648.49</v>
      </c>
      <c r="E46" s="1">
        <v>0</v>
      </c>
      <c r="F46" s="1">
        <v>0</v>
      </c>
      <c r="G46" s="2">
        <f t="shared" si="0"/>
        <v>2690.0990999999999</v>
      </c>
      <c r="H46" s="2">
        <f t="shared" si="1"/>
        <v>0.49000000000160071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6483</v>
      </c>
      <c r="D64" s="1">
        <f>'PR-RAS'!E68</f>
        <v>26648.49</v>
      </c>
      <c r="E64" s="1">
        <v>0</v>
      </c>
      <c r="F64" s="1">
        <v>0</v>
      </c>
      <c r="G64" s="2">
        <f t="shared" si="0"/>
        <v>3766.1387400000003</v>
      </c>
      <c r="H64" s="2">
        <f t="shared" si="1"/>
        <v>0.49000000000160071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6483</v>
      </c>
      <c r="D65" s="1">
        <f>'PR-RAS'!E69</f>
        <v>26648.49</v>
      </c>
      <c r="E65" s="1">
        <v>0</v>
      </c>
      <c r="F65" s="1">
        <v>0</v>
      </c>
      <c r="G65" s="2">
        <f t="shared" si="0"/>
        <v>3825.9187200000001</v>
      </c>
      <c r="H65" s="2">
        <f t="shared" si="1"/>
        <v>0.49000000000160071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0.46</v>
      </c>
      <c r="E78" s="1">
        <v>0</v>
      </c>
      <c r="F78" s="1">
        <v>0</v>
      </c>
      <c r="G78" s="2">
        <f t="shared" si="0"/>
        <v>7.084E-2</v>
      </c>
      <c r="H78" s="2">
        <f t="shared" si="1"/>
        <v>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0.46</v>
      </c>
      <c r="E79" s="1">
        <v>0</v>
      </c>
      <c r="F79" s="1">
        <v>0</v>
      </c>
      <c r="G79" s="2">
        <f t="shared" si="0"/>
        <v>7.1760000000000004E-2</v>
      </c>
      <c r="H79" s="2">
        <f t="shared" si="1"/>
        <v>0.46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0.46</v>
      </c>
      <c r="E81" s="1">
        <v>0</v>
      </c>
      <c r="F81" s="1">
        <v>0</v>
      </c>
      <c r="G81" s="2">
        <f t="shared" si="0"/>
        <v>7.3599999999999999E-2</v>
      </c>
      <c r="H81" s="2">
        <f t="shared" si="1"/>
        <v>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492856</v>
      </c>
      <c r="D129" s="1">
        <f>'PR-RAS'!E133</f>
        <v>496756.8</v>
      </c>
      <c r="E129" s="1">
        <v>0</v>
      </c>
      <c r="F129" s="1">
        <v>0</v>
      </c>
      <c r="G129" s="2">
        <f t="shared" si="0"/>
        <v>190255.30880000003</v>
      </c>
      <c r="H129" s="2">
        <f t="shared" si="1"/>
        <v>0.20000000001164153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492856</v>
      </c>
      <c r="D130" s="1">
        <f>'PR-RAS'!E134</f>
        <v>496756.8</v>
      </c>
      <c r="E130" s="1">
        <v>0</v>
      </c>
      <c r="F130" s="1">
        <v>0</v>
      </c>
      <c r="G130" s="2">
        <f t="shared" si="0"/>
        <v>191741.6784</v>
      </c>
      <c r="H130" s="2">
        <f t="shared" si="1"/>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492856</v>
      </c>
      <c r="D131" s="1">
        <f>'PR-RAS'!E135</f>
        <v>496756.8</v>
      </c>
      <c r="E131" s="1">
        <v>0</v>
      </c>
      <c r="F131" s="1">
        <v>0</v>
      </c>
      <c r="G131" s="2">
        <f t="shared" si="0"/>
        <v>193228.04800000001</v>
      </c>
      <c r="H131" s="2">
        <f t="shared" si="1"/>
        <v>0.20000000001164153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428693</v>
      </c>
      <c r="D147" s="1">
        <f>'PR-RAS'!E151</f>
        <v>534279.08000000007</v>
      </c>
      <c r="E147" s="1">
        <v>0</v>
      </c>
      <c r="F147" s="1">
        <v>0</v>
      </c>
      <c r="G147" s="2">
        <f t="shared" si="0"/>
        <v>218598.66936</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406148</v>
      </c>
      <c r="D148" s="1">
        <f>'PR-RAS'!E152</f>
        <v>438109.92</v>
      </c>
      <c r="E148" s="1">
        <v>0</v>
      </c>
      <c r="F148" s="1">
        <v>0</v>
      </c>
      <c r="G148" s="2">
        <f t="shared" si="0"/>
        <v>188508.07247999997</v>
      </c>
      <c r="H148" s="2">
        <f t="shared" si="1"/>
        <v>8.0000000016298145E-2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338151</v>
      </c>
      <c r="D149" s="1">
        <f>'PR-RAS'!E153</f>
        <v>368811.72</v>
      </c>
      <c r="E149" s="1">
        <v>0</v>
      </c>
      <c r="F149" s="1">
        <v>0</v>
      </c>
      <c r="G149" s="2">
        <f t="shared" si="0"/>
        <v>159214.61711999998</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338151</v>
      </c>
      <c r="D150" s="1">
        <f>'PR-RAS'!E154</f>
        <v>368811.72</v>
      </c>
      <c r="E150" s="1">
        <v>0</v>
      </c>
      <c r="F150" s="1">
        <v>0</v>
      </c>
      <c r="G150" s="2">
        <f t="shared" si="0"/>
        <v>160290.39155999999</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8400</v>
      </c>
      <c r="D154" s="1">
        <f>'PR-RAS'!E158</f>
        <v>3326</v>
      </c>
      <c r="E154" s="1">
        <v>0</v>
      </c>
      <c r="F154" s="1">
        <v>0</v>
      </c>
      <c r="G154" s="2">
        <f t="shared" si="0"/>
        <v>2302.9560000000001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59597</v>
      </c>
      <c r="D155" s="1">
        <f>'PR-RAS'!E159</f>
        <v>65972.2</v>
      </c>
      <c r="E155" s="1">
        <v>0</v>
      </c>
      <c r="F155" s="1">
        <v>0</v>
      </c>
      <c r="G155" s="2">
        <f t="shared" si="0"/>
        <v>29497.375599999999</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26511</v>
      </c>
      <c r="D156" s="1">
        <f>'PR-RAS'!E160</f>
        <v>28914.85</v>
      </c>
      <c r="E156" s="1">
        <v>0</v>
      </c>
      <c r="F156" s="1">
        <v>0</v>
      </c>
      <c r="G156" s="2">
        <f t="shared" si="0"/>
        <v>13072.808499999999</v>
      </c>
      <c r="H156" s="2">
        <f t="shared" si="1"/>
        <v>0.15000000000145519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33086</v>
      </c>
      <c r="D157" s="1">
        <f>'PR-RAS'!E161</f>
        <v>37057.35</v>
      </c>
      <c r="E157" s="1">
        <v>0</v>
      </c>
      <c r="F157" s="1">
        <v>0</v>
      </c>
      <c r="G157" s="2">
        <f t="shared" si="0"/>
        <v>16723.3092</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22042</v>
      </c>
      <c r="D159" s="1">
        <f>'PR-RAS'!E163</f>
        <v>95655.360000000001</v>
      </c>
      <c r="E159" s="1">
        <v>0</v>
      </c>
      <c r="F159" s="1">
        <v>0</v>
      </c>
      <c r="G159" s="2">
        <f t="shared" si="0"/>
        <v>33709.729760000002</v>
      </c>
      <c r="H159" s="2">
        <f t="shared" si="1"/>
        <v>0.36000000000058208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900</v>
      </c>
      <c r="D160" s="1">
        <f>'PR-RAS'!E164</f>
        <v>996.14</v>
      </c>
      <c r="E160" s="1">
        <v>0</v>
      </c>
      <c r="F160" s="1">
        <v>0</v>
      </c>
      <c r="G160" s="2">
        <f t="shared" si="0"/>
        <v>459.87251999999995</v>
      </c>
      <c r="H160" s="2">
        <f t="shared" si="1"/>
        <v>0.13999999999998636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900</v>
      </c>
      <c r="D162" s="1">
        <f>'PR-RAS'!E166</f>
        <v>996.14</v>
      </c>
      <c r="E162" s="1">
        <v>0</v>
      </c>
      <c r="F162" s="1">
        <v>0</v>
      </c>
      <c r="G162" s="2">
        <f t="shared" si="0"/>
        <v>465.65707999999995</v>
      </c>
      <c r="H162" s="2">
        <f t="shared" si="1"/>
        <v>0.13999999999998636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4076</v>
      </c>
      <c r="D165" s="1">
        <f>'PR-RAS'!E169</f>
        <v>75378.42</v>
      </c>
      <c r="E165" s="1">
        <v>0</v>
      </c>
      <c r="F165" s="1">
        <v>0</v>
      </c>
      <c r="G165" s="2">
        <f t="shared" si="0"/>
        <v>25392.585760000002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v>
      </c>
      <c r="D166" s="1">
        <f>'PR-RAS'!E170</f>
        <v>202.24</v>
      </c>
      <c r="E166" s="1">
        <v>0</v>
      </c>
      <c r="F166" s="1">
        <v>0</v>
      </c>
      <c r="G166" s="2">
        <f t="shared" si="0"/>
        <v>125.64420000000001</v>
      </c>
      <c r="H166" s="2">
        <f t="shared" si="1"/>
        <v>0.24000000000000909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1121</v>
      </c>
      <c r="D168" s="1">
        <f>'PR-RAS'!E172</f>
        <v>2456.21</v>
      </c>
      <c r="E168" s="1">
        <v>0</v>
      </c>
      <c r="F168" s="1">
        <v>0</v>
      </c>
      <c r="G168" s="2">
        <f t="shared" si="0"/>
        <v>1007.5811400000001</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380</v>
      </c>
      <c r="D169" s="1">
        <f>'PR-RAS'!E173</f>
        <v>2122.12</v>
      </c>
      <c r="E169" s="1">
        <v>0</v>
      </c>
      <c r="F169" s="1">
        <v>0</v>
      </c>
      <c r="G169" s="2">
        <f t="shared" si="0"/>
        <v>776.87232000000006</v>
      </c>
      <c r="H169" s="2">
        <f t="shared" si="1"/>
        <v>0.11999999999989086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5149.57</v>
      </c>
      <c r="E170" s="1">
        <v>0</v>
      </c>
      <c r="F170" s="1">
        <v>0</v>
      </c>
      <c r="G170" s="2">
        <f t="shared" si="0"/>
        <v>1740.55466</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2218</v>
      </c>
      <c r="D172" s="1">
        <f>'PR-RAS'!E176</f>
        <v>65448.28</v>
      </c>
      <c r="E172" s="1">
        <v>0</v>
      </c>
      <c r="F172" s="1">
        <v>0</v>
      </c>
      <c r="G172" s="2">
        <f t="shared" si="0"/>
        <v>22762.589760000003</v>
      </c>
      <c r="H172" s="2">
        <f t="shared" si="1"/>
        <v>0.27999999999883585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17066</v>
      </c>
      <c r="D173" s="1">
        <f>'PR-RAS'!E177</f>
        <v>19280.8</v>
      </c>
      <c r="E173" s="1">
        <v>0</v>
      </c>
      <c r="F173" s="1">
        <v>0</v>
      </c>
      <c r="G173" s="2">
        <f t="shared" si="0"/>
        <v>9567.9471999999987</v>
      </c>
      <c r="H173" s="2">
        <f t="shared" si="1"/>
        <v>0.2000000000007276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1666</v>
      </c>
      <c r="D174" s="1">
        <f>'PR-RAS'!E178</f>
        <v>2033.3</v>
      </c>
      <c r="E174" s="1">
        <v>0</v>
      </c>
      <c r="F174" s="1">
        <v>0</v>
      </c>
      <c r="G174" s="2">
        <f t="shared" si="0"/>
        <v>991.73979999999995</v>
      </c>
      <c r="H174" s="2">
        <f t="shared" si="1"/>
        <v>0.29999999999995453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2100</v>
      </c>
      <c r="E179" s="1">
        <v>0</v>
      </c>
      <c r="F179" s="1">
        <v>0</v>
      </c>
      <c r="G179" s="2">
        <f t="shared" si="0"/>
        <v>747.59999999999991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15000</v>
      </c>
      <c r="D180" s="1">
        <f>'PR-RAS'!E184</f>
        <v>15000</v>
      </c>
      <c r="E180" s="1">
        <v>0</v>
      </c>
      <c r="F180" s="1">
        <v>0</v>
      </c>
      <c r="G180" s="2">
        <f t="shared" si="0"/>
        <v>8055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v>
      </c>
      <c r="D181" s="1">
        <f>'PR-RAS'!E185</f>
        <v>147.5</v>
      </c>
      <c r="E181" s="1">
        <v>0</v>
      </c>
      <c r="F181" s="1">
        <v>0</v>
      </c>
      <c r="G181" s="2">
        <f t="shared" si="0"/>
        <v>57.599999999999994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v>
      </c>
      <c r="D182" s="1">
        <f>'PR-RAS'!E186</f>
        <v>0</v>
      </c>
      <c r="E182" s="1">
        <v>0</v>
      </c>
      <c r="F182" s="1">
        <v>0</v>
      </c>
      <c r="G182" s="2">
        <f t="shared" si="0"/>
        <v>67.875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503</v>
      </c>
      <c r="D192" s="1">
        <f>'PR-RAS'!E196</f>
        <v>513.79999999999995</v>
      </c>
      <c r="E192" s="1">
        <v>0</v>
      </c>
      <c r="F192" s="1">
        <v>0</v>
      </c>
      <c r="G192" s="2">
        <f t="shared" si="0"/>
        <v>292.34460000000001</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503</v>
      </c>
      <c r="D206" s="1">
        <f>'PR-RAS'!E210</f>
        <v>513.79999999999995</v>
      </c>
      <c r="E206" s="1">
        <v>0</v>
      </c>
      <c r="F206" s="1">
        <v>0</v>
      </c>
      <c r="G206" s="2">
        <f t="shared" si="0"/>
        <v>313.77299999999997</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503</v>
      </c>
      <c r="D207" s="1">
        <f>'PR-RAS'!E211</f>
        <v>513.79999999999995</v>
      </c>
      <c r="E207" s="1">
        <v>0</v>
      </c>
      <c r="F207" s="1">
        <v>0</v>
      </c>
      <c r="G207" s="2">
        <f t="shared" si="0"/>
        <v>315.30359999999996</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428693</v>
      </c>
      <c r="D285" s="1">
        <f>'PR-RAS'!E289</f>
        <v>534279.08000000007</v>
      </c>
      <c r="E285" s="1">
        <v>0</v>
      </c>
      <c r="F285" s="1">
        <v>0</v>
      </c>
      <c r="G285" s="2">
        <f t="shared" si="0"/>
        <v>425219.32944</v>
      </c>
      <c r="H285" s="2">
        <f t="shared" si="1"/>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70646</v>
      </c>
      <c r="D286" s="1">
        <f>'PR-RAS'!E290</f>
        <v>0</v>
      </c>
      <c r="E286" s="1">
        <v>0</v>
      </c>
      <c r="F286" s="1">
        <v>0</v>
      </c>
      <c r="G286" s="2">
        <f t="shared" si="0"/>
        <v>20134.109999999997</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10873.330000000075</v>
      </c>
      <c r="E287" s="1">
        <v>0</v>
      </c>
      <c r="F287" s="1">
        <v>0</v>
      </c>
      <c r="G287" s="2">
        <f t="shared" si="0"/>
        <v>6219.5447600000425</v>
      </c>
      <c r="H287" s="2">
        <f t="shared" si="1"/>
        <v>0.33000000007450581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60128.61</v>
      </c>
      <c r="E288" s="1">
        <v>0</v>
      </c>
      <c r="F288" s="1">
        <v>0</v>
      </c>
      <c r="G288" s="2">
        <f t="shared" si="0"/>
        <v>34513.822139999997</v>
      </c>
      <c r="H288" s="2">
        <f t="shared" si="1"/>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4199</v>
      </c>
      <c r="E345" s="1">
        <v>0</v>
      </c>
      <c r="F345" s="1">
        <v>0</v>
      </c>
      <c r="G345" s="2">
        <f t="shared" si="0"/>
        <v>2888.9119999999998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4199</v>
      </c>
      <c r="E358" s="1">
        <v>0</v>
      </c>
      <c r="F358" s="1">
        <v>0</v>
      </c>
      <c r="G358" s="2">
        <f t="shared" si="0"/>
        <v>2998.0859999999998</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4199</v>
      </c>
      <c r="E364" s="1">
        <v>0</v>
      </c>
      <c r="F364" s="1">
        <v>0</v>
      </c>
      <c r="G364" s="2">
        <f t="shared" si="0"/>
        <v>3048.4739999999997</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4199</v>
      </c>
      <c r="E365" s="1">
        <v>0</v>
      </c>
      <c r="F365" s="1">
        <v>0</v>
      </c>
      <c r="G365" s="2">
        <f t="shared" si="0"/>
        <v>3056.8719999999998</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4199</v>
      </c>
      <c r="E403" s="1">
        <v>0</v>
      </c>
      <c r="F403" s="1">
        <v>0</v>
      </c>
      <c r="G403" s="2">
        <f t="shared" si="0"/>
        <v>3375.9960000000001</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3178</v>
      </c>
      <c r="D404" s="1">
        <f>'PR-RAS'!E409</f>
        <v>0</v>
      </c>
      <c r="E404" s="1">
        <v>0</v>
      </c>
      <c r="F404" s="1">
        <v>0</v>
      </c>
      <c r="G404" s="2">
        <f t="shared" si="0"/>
        <v>1280.7340000000002</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499339</v>
      </c>
      <c r="D407" s="1">
        <f>'PR-RAS'!E412</f>
        <v>523405.75</v>
      </c>
      <c r="E407" s="1">
        <v>0</v>
      </c>
      <c r="F407" s="1">
        <v>0</v>
      </c>
      <c r="G407" s="2">
        <f t="shared" si="0"/>
        <v>627737.103</v>
      </c>
      <c r="H407" s="2">
        <f t="shared" si="1"/>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428693</v>
      </c>
      <c r="D408" s="1">
        <f>'PR-RAS'!E413</f>
        <v>538478.08000000007</v>
      </c>
      <c r="E408" s="1">
        <v>0</v>
      </c>
      <c r="F408" s="1">
        <v>0</v>
      </c>
      <c r="G408" s="2">
        <f t="shared" si="0"/>
        <v>612799.20811999997</v>
      </c>
      <c r="H408" s="2">
        <f t="shared" si="1"/>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70646</v>
      </c>
      <c r="D409" s="1">
        <f>'PR-RAS'!E414</f>
        <v>0</v>
      </c>
      <c r="E409" s="1">
        <v>0</v>
      </c>
      <c r="F409" s="1">
        <v>0</v>
      </c>
      <c r="G409" s="2">
        <f t="shared" si="0"/>
        <v>28823.567999999999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15072.330000000075</v>
      </c>
      <c r="E410" s="1">
        <v>0</v>
      </c>
      <c r="F410" s="1">
        <v>0</v>
      </c>
      <c r="G410" s="2">
        <f t="shared" si="0"/>
        <v>12329.165940000061</v>
      </c>
      <c r="H410" s="2">
        <f t="shared" si="1"/>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3178</v>
      </c>
      <c r="D411" s="1">
        <f>'PR-RAS'!E416</f>
        <v>60128.61</v>
      </c>
      <c r="E411" s="1">
        <v>0</v>
      </c>
      <c r="F411" s="1">
        <v>0</v>
      </c>
      <c r="G411" s="2">
        <f t="shared" si="0"/>
        <v>50608.440199999997</v>
      </c>
      <c r="H411" s="2">
        <f t="shared" si="1"/>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499339</v>
      </c>
      <c r="D633" s="1">
        <f>'PR-RAS'!E639</f>
        <v>523405.75</v>
      </c>
      <c r="E633" s="1">
        <v>0</v>
      </c>
      <c r="F633" s="1">
        <v>0</v>
      </c>
      <c r="G633" s="2">
        <f t="shared" si="0"/>
        <v>977167.11600000004</v>
      </c>
      <c r="H633" s="2">
        <f t="shared" si="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428693</v>
      </c>
      <c r="D634" s="1">
        <f>'PR-RAS'!E640</f>
        <v>538478.08000000007</v>
      </c>
      <c r="E634" s="1">
        <v>0</v>
      </c>
      <c r="F634" s="1">
        <v>0</v>
      </c>
      <c r="G634" s="2">
        <f t="shared" si="0"/>
        <v>953075.9182800001</v>
      </c>
      <c r="H634" s="2">
        <f t="shared" si="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70646</v>
      </c>
      <c r="D635" s="1">
        <f>'PR-RAS'!E641</f>
        <v>0</v>
      </c>
      <c r="E635" s="1">
        <v>0</v>
      </c>
      <c r="F635" s="1">
        <v>0</v>
      </c>
      <c r="G635" s="2">
        <f t="shared" si="0"/>
        <v>44789.563999999998</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15072.330000000075</v>
      </c>
      <c r="E636" s="1">
        <v>0</v>
      </c>
      <c r="F636" s="1">
        <v>0</v>
      </c>
      <c r="G636" s="2">
        <f t="shared" si="0"/>
        <v>19141.859100000096</v>
      </c>
      <c r="H636" s="2">
        <f t="shared" si="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3178</v>
      </c>
      <c r="D637" s="1">
        <f>'PR-RAS'!E643</f>
        <v>60128.61</v>
      </c>
      <c r="E637" s="1">
        <v>0</v>
      </c>
      <c r="F637" s="1">
        <v>0</v>
      </c>
      <c r="G637" s="2">
        <f t="shared" si="0"/>
        <v>78504.799920000005</v>
      </c>
      <c r="H637" s="2">
        <f t="shared" si="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73824</v>
      </c>
      <c r="D639" s="1">
        <f>'PR-RAS'!E645</f>
        <v>45056.279999999926</v>
      </c>
      <c r="E639" s="1">
        <v>0</v>
      </c>
      <c r="F639" s="1">
        <v>0</v>
      </c>
      <c r="G639" s="2">
        <f t="shared" si="0"/>
        <v>104591.52527999991</v>
      </c>
      <c r="H639" s="2">
        <f t="shared" si="1"/>
        <v>0.27999999992607627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229013</v>
      </c>
      <c r="D642" s="1">
        <f>'PR-RAS'!E649</f>
        <v>177786.33</v>
      </c>
      <c r="E642" s="1">
        <v>0</v>
      </c>
      <c r="F642" s="1">
        <v>0</v>
      </c>
      <c r="G642" s="2">
        <f t="shared" si="0"/>
        <v>374719.40805999993</v>
      </c>
      <c r="H642" s="2">
        <f t="shared" si="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513825</v>
      </c>
      <c r="D643" s="1">
        <f>'PR-RAS'!E650</f>
        <v>523767.62</v>
      </c>
      <c r="E643" s="1">
        <v>0</v>
      </c>
      <c r="F643" s="1">
        <v>0</v>
      </c>
      <c r="G643" s="2">
        <f t="shared" si="0"/>
        <v>1002393.27408</v>
      </c>
      <c r="H643" s="2">
        <f t="shared" si="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499262</v>
      </c>
      <c r="D644" s="1">
        <f>'PR-RAS'!E651</f>
        <v>510212.37</v>
      </c>
      <c r="E644" s="1">
        <v>0</v>
      </c>
      <c r="F644" s="1">
        <v>0</v>
      </c>
      <c r="G644" s="2">
        <f t="shared" si="0"/>
        <v>977158.57382000005</v>
      </c>
      <c r="H644" s="2">
        <f t="shared" si="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243576</v>
      </c>
      <c r="D645" s="1">
        <f>'PR-RAS'!E652</f>
        <v>191341.57999999996</v>
      </c>
      <c r="E645" s="1">
        <v>0</v>
      </c>
      <c r="F645" s="1">
        <v>0</v>
      </c>
      <c r="G645" s="2">
        <f t="shared" si="0"/>
        <v>403310.89903999993</v>
      </c>
      <c r="H645" s="2">
        <f t="shared" si="1"/>
        <v>0.42000000004190952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0"/>
        <v>27.132000000000001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14</v>
      </c>
      <c r="E649" s="1">
        <v>0</v>
      </c>
      <c r="F649" s="1">
        <v>0</v>
      </c>
      <c r="G649" s="2">
        <f t="shared" si="0"/>
        <v>26.568000000000001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6483</v>
      </c>
      <c r="D669" s="1">
        <f>'PR-RAS'!E676</f>
        <v>26648.49</v>
      </c>
      <c r="E669" s="1">
        <v>0</v>
      </c>
      <c r="F669" s="1">
        <v>0</v>
      </c>
      <c r="G669" s="2">
        <f t="shared" si="0"/>
        <v>39933.026640000004</v>
      </c>
      <c r="H669" s="2">
        <f t="shared" si="1"/>
        <v>0.49000000000160071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3326</v>
      </c>
      <c r="E710" s="1">
        <v>0</v>
      </c>
      <c r="F710" s="1">
        <v>0</v>
      </c>
      <c r="G710" s="2">
        <f t="shared" si="0"/>
        <v>4716.268</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900</v>
      </c>
      <c r="D711" s="1">
        <f>'PR-RAS'!E718</f>
        <v>996.14</v>
      </c>
      <c r="E711" s="1">
        <v>0</v>
      </c>
      <c r="F711" s="1">
        <v>0</v>
      </c>
      <c r="G711" s="2">
        <f t="shared" si="0"/>
        <v>2053.5187999999998</v>
      </c>
      <c r="H711" s="2">
        <f t="shared" si="1"/>
        <v>0.13999999999998636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topLeftCell="A16"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workbookViewId="0">
      <pane ySplit="1" topLeftCell="A2" activePane="bottomLeft" state="frozen"/>
      <selection pane="bottomLeft"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50660</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25.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499339</v>
      </c>
      <c r="I16" s="214">
        <f>'PR-RAS'!E6</f>
        <v>523405.75</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428693</v>
      </c>
      <c r="I17" s="214">
        <f>'PR-RAS'!E151</f>
        <v>534279.08000000007</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73824</v>
      </c>
      <c r="I18" s="214">
        <f>'PR-RAS'!E645</f>
        <v>45056.279999999926</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pane ySplit="1" topLeftCell="A309" activePane="bottomLeft" state="frozen"/>
      <selection pane="bottomLeft" activeCell="E719" sqref="E719"/>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499339</v>
      </c>
      <c r="E6" s="63">
        <f>E7+E44+E50+E82+E106+E124+E133+E139</f>
        <v>523405.75</v>
      </c>
      <c r="F6" s="64">
        <f t="shared" ref="F6:F130" si="0">IF(D6&lt;&gt;0,IF(E6/D6&gt;=100,"&gt;&gt;100",E6/D6*100),"-")</f>
        <v>104.81972167205045</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6483</v>
      </c>
      <c r="E50" s="67">
        <f>E51+E54+E59+E62+E65+E68+E71+E74+E77</f>
        <v>26648.49</v>
      </c>
      <c r="F50" s="64">
        <f t="shared" si="0"/>
        <v>411.05182785747337</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6483</v>
      </c>
      <c r="E68" s="63">
        <f t="shared" si="15"/>
        <v>26648.49</v>
      </c>
      <c r="F68" s="64">
        <f t="shared" si="0"/>
        <v>411.05182785747337</v>
      </c>
    </row>
    <row r="69" spans="1:6" ht="12.75" customHeight="1" x14ac:dyDescent="0.2">
      <c r="A69" s="61" t="s">
        <v>191</v>
      </c>
      <c r="B69" s="95" t="s">
        <v>192</v>
      </c>
      <c r="C69" s="62" t="s">
        <v>191</v>
      </c>
      <c r="D69" s="292">
        <v>6483</v>
      </c>
      <c r="E69" s="292">
        <v>26648.49</v>
      </c>
      <c r="F69" s="64">
        <f t="shared" si="0"/>
        <v>411.05182785747337</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0.46</v>
      </c>
      <c r="F82" s="64" t="str">
        <f t="shared" si="0"/>
        <v>-</v>
      </c>
    </row>
    <row r="83" spans="1:6" ht="12.75" customHeight="1" x14ac:dyDescent="0.2">
      <c r="A83" s="61">
        <v>641</v>
      </c>
      <c r="B83" s="95" t="s">
        <v>219</v>
      </c>
      <c r="C83" s="62" t="s">
        <v>220</v>
      </c>
      <c r="D83" s="63">
        <f t="shared" ref="D83:E83" si="20">SUM(D84:D90)</f>
        <v>0</v>
      </c>
      <c r="E83" s="63">
        <f t="shared" si="20"/>
        <v>0.46</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v>0.46</v>
      </c>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492856</v>
      </c>
      <c r="E133" s="63">
        <f t="shared" si="30"/>
        <v>496756.8</v>
      </c>
      <c r="F133" s="64">
        <f t="shared" ref="F133:F222" si="31">IF(D133&lt;&gt;0,IF(E133/D133&gt;=100,"&gt;&gt;100",E133/D133*100),"-")</f>
        <v>100.79146850195595</v>
      </c>
    </row>
    <row r="134" spans="1:6" ht="24" x14ac:dyDescent="0.2">
      <c r="A134" s="61">
        <v>671</v>
      </c>
      <c r="B134" s="237" t="s">
        <v>321</v>
      </c>
      <c r="C134" s="62" t="s">
        <v>322</v>
      </c>
      <c r="D134" s="63">
        <f t="shared" ref="D134:E134" si="32">SUM(D135:D137)</f>
        <v>492856</v>
      </c>
      <c r="E134" s="63">
        <f t="shared" si="32"/>
        <v>496756.8</v>
      </c>
      <c r="F134" s="64">
        <f t="shared" si="31"/>
        <v>100.79146850195595</v>
      </c>
    </row>
    <row r="135" spans="1:6" ht="12.75" customHeight="1" x14ac:dyDescent="0.2">
      <c r="A135" s="61">
        <v>6711</v>
      </c>
      <c r="B135" s="95" t="s">
        <v>323</v>
      </c>
      <c r="C135" s="62" t="s">
        <v>324</v>
      </c>
      <c r="D135" s="292">
        <v>492856</v>
      </c>
      <c r="E135" s="292">
        <v>496756.8</v>
      </c>
      <c r="F135" s="64">
        <f t="shared" si="31"/>
        <v>100.79146850195595</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428693</v>
      </c>
      <c r="E151" s="63">
        <f t="shared" si="35"/>
        <v>534279.08000000007</v>
      </c>
      <c r="F151" s="64">
        <f t="shared" si="31"/>
        <v>124.62976535656054</v>
      </c>
    </row>
    <row r="152" spans="1:6" ht="12.75" customHeight="1" x14ac:dyDescent="0.2">
      <c r="A152" s="61">
        <v>31</v>
      </c>
      <c r="B152" s="95" t="s">
        <v>356</v>
      </c>
      <c r="C152" s="62" t="s">
        <v>43</v>
      </c>
      <c r="D152" s="63">
        <f t="shared" ref="D152:E152" si="36">D153+D158+D159</f>
        <v>406148</v>
      </c>
      <c r="E152" s="63">
        <f t="shared" si="36"/>
        <v>438109.92</v>
      </c>
      <c r="F152" s="64">
        <f t="shared" si="31"/>
        <v>107.86952539468371</v>
      </c>
    </row>
    <row r="153" spans="1:6" ht="12.75" customHeight="1" x14ac:dyDescent="0.2">
      <c r="A153" s="61">
        <v>311</v>
      </c>
      <c r="B153" s="95" t="s">
        <v>357</v>
      </c>
      <c r="C153" s="62" t="s">
        <v>358</v>
      </c>
      <c r="D153" s="63">
        <f t="shared" ref="D153:E153" si="37">SUM(D154:D157)</f>
        <v>338151</v>
      </c>
      <c r="E153" s="63">
        <f t="shared" si="37"/>
        <v>368811.72</v>
      </c>
      <c r="F153" s="64">
        <f t="shared" si="31"/>
        <v>109.06716821774887</v>
      </c>
    </row>
    <row r="154" spans="1:6" ht="12.75" customHeight="1" x14ac:dyDescent="0.2">
      <c r="A154" s="61">
        <v>3111</v>
      </c>
      <c r="B154" s="95" t="s">
        <v>359</v>
      </c>
      <c r="C154" s="62" t="s">
        <v>360</v>
      </c>
      <c r="D154" s="292">
        <v>338151</v>
      </c>
      <c r="E154" s="292">
        <v>368811.72</v>
      </c>
      <c r="F154" s="64">
        <f t="shared" si="31"/>
        <v>109.06716821774887</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c r="E156" s="292"/>
      <c r="F156" s="64" t="str">
        <f t="shared" si="31"/>
        <v>-</v>
      </c>
    </row>
    <row r="157" spans="1:6" ht="12.75" customHeight="1" x14ac:dyDescent="0.2">
      <c r="A157" s="61">
        <v>3114</v>
      </c>
      <c r="B157" s="95" t="s">
        <v>365</v>
      </c>
      <c r="C157" s="62" t="s">
        <v>366</v>
      </c>
      <c r="D157" s="292"/>
      <c r="E157" s="292"/>
      <c r="F157" s="64" t="str">
        <f t="shared" si="31"/>
        <v>-</v>
      </c>
    </row>
    <row r="158" spans="1:6" ht="12.75" customHeight="1" x14ac:dyDescent="0.2">
      <c r="A158" s="61">
        <v>312</v>
      </c>
      <c r="B158" s="95" t="s">
        <v>367</v>
      </c>
      <c r="C158" s="62" t="s">
        <v>368</v>
      </c>
      <c r="D158" s="292">
        <v>8400</v>
      </c>
      <c r="E158" s="292">
        <v>3326</v>
      </c>
      <c r="F158" s="64">
        <f t="shared" si="31"/>
        <v>39.595238095238095</v>
      </c>
    </row>
    <row r="159" spans="1:6" ht="12.75" customHeight="1" x14ac:dyDescent="0.2">
      <c r="A159" s="61">
        <v>313</v>
      </c>
      <c r="B159" s="95" t="s">
        <v>369</v>
      </c>
      <c r="C159" s="62" t="s">
        <v>370</v>
      </c>
      <c r="D159" s="63">
        <f t="shared" ref="D159:E159" si="38">SUM(D160:D162)</f>
        <v>59597</v>
      </c>
      <c r="E159" s="63">
        <f t="shared" si="38"/>
        <v>65972.2</v>
      </c>
      <c r="F159" s="64">
        <f t="shared" si="31"/>
        <v>110.69718274409786</v>
      </c>
    </row>
    <row r="160" spans="1:6" ht="12.75" customHeight="1" x14ac:dyDescent="0.2">
      <c r="A160" s="61">
        <v>3131</v>
      </c>
      <c r="B160" s="95" t="s">
        <v>149</v>
      </c>
      <c r="C160" s="62" t="s">
        <v>371</v>
      </c>
      <c r="D160" s="292">
        <v>26511</v>
      </c>
      <c r="E160" s="292">
        <v>28914.85</v>
      </c>
      <c r="F160" s="64">
        <f t="shared" si="31"/>
        <v>109.06736826223076</v>
      </c>
    </row>
    <row r="161" spans="1:6" ht="12.75" customHeight="1" x14ac:dyDescent="0.2">
      <c r="A161" s="61">
        <v>3132</v>
      </c>
      <c r="B161" s="95" t="s">
        <v>372</v>
      </c>
      <c r="C161" s="62" t="s">
        <v>373</v>
      </c>
      <c r="D161" s="292">
        <v>33086</v>
      </c>
      <c r="E161" s="292">
        <v>37057.35</v>
      </c>
      <c r="F161" s="64">
        <f t="shared" si="31"/>
        <v>112.00311309919604</v>
      </c>
    </row>
    <row r="162" spans="1:6" ht="12.75" customHeight="1" x14ac:dyDescent="0.2">
      <c r="A162" s="61">
        <v>3133</v>
      </c>
      <c r="B162" s="95" t="s">
        <v>374</v>
      </c>
      <c r="C162" s="62" t="s">
        <v>375</v>
      </c>
      <c r="D162" s="292"/>
      <c r="E162" s="292"/>
      <c r="F162" s="64" t="str">
        <f t="shared" si="31"/>
        <v>-</v>
      </c>
    </row>
    <row r="163" spans="1:6" ht="12.75" customHeight="1" x14ac:dyDescent="0.2">
      <c r="A163" s="61">
        <v>32</v>
      </c>
      <c r="B163" s="95" t="s">
        <v>376</v>
      </c>
      <c r="C163" s="62" t="s">
        <v>377</v>
      </c>
      <c r="D163" s="63">
        <f t="shared" ref="D163:E163" si="39">D164+D169+D177+D187+D188</f>
        <v>22042</v>
      </c>
      <c r="E163" s="63">
        <f t="shared" si="39"/>
        <v>95655.360000000001</v>
      </c>
      <c r="F163" s="64">
        <f t="shared" si="31"/>
        <v>433.9686053897106</v>
      </c>
    </row>
    <row r="164" spans="1:6" ht="12.75" customHeight="1" x14ac:dyDescent="0.2">
      <c r="A164" s="61">
        <v>321</v>
      </c>
      <c r="B164" s="95" t="s">
        <v>378</v>
      </c>
      <c r="C164" s="62" t="s">
        <v>379</v>
      </c>
      <c r="D164" s="63">
        <f t="shared" ref="D164:E164" si="40">SUM(D165:D168)</f>
        <v>900</v>
      </c>
      <c r="E164" s="63">
        <f t="shared" si="40"/>
        <v>996.14</v>
      </c>
      <c r="F164" s="64">
        <f t="shared" si="31"/>
        <v>110.68222222222221</v>
      </c>
    </row>
    <row r="165" spans="1:6" ht="12.75" customHeight="1" x14ac:dyDescent="0.2">
      <c r="A165" s="61">
        <v>3211</v>
      </c>
      <c r="B165" s="95" t="s">
        <v>380</v>
      </c>
      <c r="C165" s="62" t="s">
        <v>381</v>
      </c>
      <c r="D165" s="292"/>
      <c r="E165" s="292"/>
      <c r="F165" s="64" t="str">
        <f t="shared" si="31"/>
        <v>-</v>
      </c>
    </row>
    <row r="166" spans="1:6" ht="12.75" customHeight="1" x14ac:dyDescent="0.2">
      <c r="A166" s="61">
        <v>3212</v>
      </c>
      <c r="B166" s="95" t="s">
        <v>382</v>
      </c>
      <c r="C166" s="62" t="s">
        <v>383</v>
      </c>
      <c r="D166" s="292">
        <v>900</v>
      </c>
      <c r="E166" s="292">
        <v>996.14</v>
      </c>
      <c r="F166" s="64">
        <f t="shared" si="31"/>
        <v>110.68222222222221</v>
      </c>
    </row>
    <row r="167" spans="1:6" ht="12.75" customHeight="1" x14ac:dyDescent="0.2">
      <c r="A167" s="61">
        <v>3213</v>
      </c>
      <c r="B167" s="95" t="s">
        <v>384</v>
      </c>
      <c r="C167" s="62" t="s">
        <v>385</v>
      </c>
      <c r="D167" s="292"/>
      <c r="E167" s="292"/>
      <c r="F167" s="64" t="str">
        <f t="shared" si="31"/>
        <v>-</v>
      </c>
    </row>
    <row r="168" spans="1:6" ht="12.75" customHeight="1" x14ac:dyDescent="0.2">
      <c r="A168" s="61">
        <v>3214</v>
      </c>
      <c r="B168" s="95" t="s">
        <v>386</v>
      </c>
      <c r="C168" s="62" t="s">
        <v>387</v>
      </c>
      <c r="D168" s="292"/>
      <c r="E168" s="292"/>
      <c r="F168" s="64" t="str">
        <f t="shared" si="31"/>
        <v>-</v>
      </c>
    </row>
    <row r="169" spans="1:6" ht="12.75" customHeight="1" x14ac:dyDescent="0.2">
      <c r="A169" s="61">
        <v>322</v>
      </c>
      <c r="B169" s="95" t="s">
        <v>388</v>
      </c>
      <c r="C169" s="62" t="s">
        <v>389</v>
      </c>
      <c r="D169" s="63">
        <f t="shared" ref="D169:E169" si="41">SUM(D170:D176)</f>
        <v>4076</v>
      </c>
      <c r="E169" s="63">
        <f t="shared" si="41"/>
        <v>75378.42</v>
      </c>
      <c r="F169" s="64">
        <f t="shared" si="31"/>
        <v>1849.3233562315997</v>
      </c>
    </row>
    <row r="170" spans="1:6" ht="12.75" customHeight="1" x14ac:dyDescent="0.2">
      <c r="A170" s="61">
        <v>3221</v>
      </c>
      <c r="B170" s="95" t="s">
        <v>390</v>
      </c>
      <c r="C170" s="62" t="s">
        <v>391</v>
      </c>
      <c r="D170" s="292">
        <v>357</v>
      </c>
      <c r="E170" s="292">
        <v>202.24</v>
      </c>
      <c r="F170" s="64">
        <f t="shared" si="31"/>
        <v>56.649859943977596</v>
      </c>
    </row>
    <row r="171" spans="1:6" ht="12.75" customHeight="1" x14ac:dyDescent="0.2">
      <c r="A171" s="61">
        <v>3222</v>
      </c>
      <c r="B171" s="95" t="s">
        <v>392</v>
      </c>
      <c r="C171" s="62" t="s">
        <v>393</v>
      </c>
      <c r="D171" s="292"/>
      <c r="E171" s="292"/>
      <c r="F171" s="64" t="str">
        <f t="shared" si="31"/>
        <v>-</v>
      </c>
    </row>
    <row r="172" spans="1:6" ht="12.75" customHeight="1" x14ac:dyDescent="0.2">
      <c r="A172" s="61">
        <v>3223</v>
      </c>
      <c r="B172" s="95" t="s">
        <v>394</v>
      </c>
      <c r="C172" s="62" t="s">
        <v>395</v>
      </c>
      <c r="D172" s="292">
        <v>1121</v>
      </c>
      <c r="E172" s="292">
        <v>2456.21</v>
      </c>
      <c r="F172" s="64">
        <f t="shared" si="31"/>
        <v>219.10883140053525</v>
      </c>
    </row>
    <row r="173" spans="1:6" ht="12.75" customHeight="1" x14ac:dyDescent="0.2">
      <c r="A173" s="61">
        <v>3224</v>
      </c>
      <c r="B173" s="95" t="s">
        <v>396</v>
      </c>
      <c r="C173" s="62" t="s">
        <v>397</v>
      </c>
      <c r="D173" s="292">
        <v>380</v>
      </c>
      <c r="E173" s="292">
        <v>2122.12</v>
      </c>
      <c r="F173" s="64">
        <f t="shared" si="31"/>
        <v>558.45263157894726</v>
      </c>
    </row>
    <row r="174" spans="1:6" ht="12.75" customHeight="1" x14ac:dyDescent="0.2">
      <c r="A174" s="61">
        <v>3225</v>
      </c>
      <c r="B174" s="95" t="s">
        <v>398</v>
      </c>
      <c r="C174" s="62" t="s">
        <v>399</v>
      </c>
      <c r="D174" s="292"/>
      <c r="E174" s="292">
        <v>5149.57</v>
      </c>
      <c r="F174" s="64" t="str">
        <f t="shared" si="31"/>
        <v>-</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v>2218</v>
      </c>
      <c r="E176" s="292">
        <v>65448.28</v>
      </c>
      <c r="F176" s="64">
        <f t="shared" si="31"/>
        <v>2950.7790802524796</v>
      </c>
    </row>
    <row r="177" spans="1:6" ht="12.75" customHeight="1" x14ac:dyDescent="0.2">
      <c r="A177" s="61">
        <v>323</v>
      </c>
      <c r="B177" s="95" t="s">
        <v>404</v>
      </c>
      <c r="C177" s="62" t="s">
        <v>405</v>
      </c>
      <c r="D177" s="63">
        <f t="shared" ref="D177:E177" si="42">SUM(D178:D186)</f>
        <v>17066</v>
      </c>
      <c r="E177" s="63">
        <f t="shared" si="42"/>
        <v>19280.8</v>
      </c>
      <c r="F177" s="64">
        <f t="shared" si="31"/>
        <v>112.97785069729287</v>
      </c>
    </row>
    <row r="178" spans="1:6" ht="12.75" customHeight="1" x14ac:dyDescent="0.2">
      <c r="A178" s="61">
        <v>3231</v>
      </c>
      <c r="B178" s="95" t="s">
        <v>406</v>
      </c>
      <c r="C178" s="62" t="s">
        <v>407</v>
      </c>
      <c r="D178" s="292">
        <v>1666</v>
      </c>
      <c r="E178" s="292">
        <v>2033.3</v>
      </c>
      <c r="F178" s="64">
        <f t="shared" si="31"/>
        <v>122.04681872749099</v>
      </c>
    </row>
    <row r="179" spans="1:6" ht="12.75" customHeight="1" x14ac:dyDescent="0.2">
      <c r="A179" s="61">
        <v>3232</v>
      </c>
      <c r="B179" s="95" t="s">
        <v>408</v>
      </c>
      <c r="C179" s="62" t="s">
        <v>409</v>
      </c>
      <c r="D179" s="292"/>
      <c r="E179" s="292"/>
      <c r="F179" s="64" t="str">
        <f t="shared" si="31"/>
        <v>-</v>
      </c>
    </row>
    <row r="180" spans="1:6" ht="12.75" customHeight="1" x14ac:dyDescent="0.2">
      <c r="A180" s="61">
        <v>3233</v>
      </c>
      <c r="B180" s="95" t="s">
        <v>410</v>
      </c>
      <c r="C180" s="62" t="s">
        <v>411</v>
      </c>
      <c r="D180" s="292"/>
      <c r="E180" s="292"/>
      <c r="F180" s="64" t="str">
        <f t="shared" si="31"/>
        <v>-</v>
      </c>
    </row>
    <row r="181" spans="1:6" ht="12.75" customHeight="1" x14ac:dyDescent="0.2">
      <c r="A181" s="61">
        <v>3234</v>
      </c>
      <c r="B181" s="95" t="s">
        <v>412</v>
      </c>
      <c r="C181" s="62" t="s">
        <v>413</v>
      </c>
      <c r="D181" s="292"/>
      <c r="E181" s="292"/>
      <c r="F181" s="64" t="str">
        <f t="shared" si="31"/>
        <v>-</v>
      </c>
    </row>
    <row r="182" spans="1:6" ht="12.75" customHeight="1" x14ac:dyDescent="0.2">
      <c r="A182" s="61">
        <v>3235</v>
      </c>
      <c r="B182" s="95" t="s">
        <v>414</v>
      </c>
      <c r="C182" s="62" t="s">
        <v>415</v>
      </c>
      <c r="D182" s="292"/>
      <c r="E182" s="292"/>
      <c r="F182" s="64" t="str">
        <f t="shared" si="31"/>
        <v>-</v>
      </c>
    </row>
    <row r="183" spans="1:6" ht="12.75" customHeight="1" x14ac:dyDescent="0.2">
      <c r="A183" s="61">
        <v>3236</v>
      </c>
      <c r="B183" s="95" t="s">
        <v>416</v>
      </c>
      <c r="C183" s="62" t="s">
        <v>417</v>
      </c>
      <c r="D183" s="292"/>
      <c r="E183" s="292">
        <v>2100</v>
      </c>
      <c r="F183" s="64" t="str">
        <f t="shared" si="31"/>
        <v>-</v>
      </c>
    </row>
    <row r="184" spans="1:6" ht="12.75" customHeight="1" x14ac:dyDescent="0.2">
      <c r="A184" s="61">
        <v>3237</v>
      </c>
      <c r="B184" s="95" t="s">
        <v>418</v>
      </c>
      <c r="C184" s="62" t="s">
        <v>419</v>
      </c>
      <c r="D184" s="292">
        <v>15000</v>
      </c>
      <c r="E184" s="292">
        <v>15000</v>
      </c>
      <c r="F184" s="64">
        <f t="shared" si="31"/>
        <v>100</v>
      </c>
    </row>
    <row r="185" spans="1:6" ht="12.75" customHeight="1" x14ac:dyDescent="0.2">
      <c r="A185" s="61">
        <v>3238</v>
      </c>
      <c r="B185" s="95" t="s">
        <v>420</v>
      </c>
      <c r="C185" s="62" t="s">
        <v>421</v>
      </c>
      <c r="D185" s="292">
        <v>25</v>
      </c>
      <c r="E185" s="292">
        <v>147.5</v>
      </c>
      <c r="F185" s="64">
        <f t="shared" si="31"/>
        <v>590</v>
      </c>
    </row>
    <row r="186" spans="1:6" ht="12.75" customHeight="1" x14ac:dyDescent="0.2">
      <c r="A186" s="61">
        <v>3239</v>
      </c>
      <c r="B186" s="95" t="s">
        <v>422</v>
      </c>
      <c r="C186" s="62" t="s">
        <v>423</v>
      </c>
      <c r="D186" s="292">
        <v>375</v>
      </c>
      <c r="E186" s="292"/>
      <c r="F186" s="64">
        <f t="shared" si="31"/>
        <v>0</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0</v>
      </c>
      <c r="E188" s="63">
        <f t="shared" si="43"/>
        <v>0</v>
      </c>
      <c r="F188" s="64" t="str">
        <f t="shared" si="31"/>
        <v>-</v>
      </c>
    </row>
    <row r="189" spans="1:6" ht="12.75" customHeight="1" x14ac:dyDescent="0.2">
      <c r="A189" s="61">
        <v>3291</v>
      </c>
      <c r="B189" s="237" t="s">
        <v>428</v>
      </c>
      <c r="C189" s="62" t="s">
        <v>429</v>
      </c>
      <c r="D189" s="292"/>
      <c r="E189" s="292"/>
      <c r="F189" s="64" t="str">
        <f t="shared" si="31"/>
        <v>-</v>
      </c>
    </row>
    <row r="190" spans="1:6" ht="12.75" customHeight="1" x14ac:dyDescent="0.2">
      <c r="A190" s="61">
        <v>3292</v>
      </c>
      <c r="B190" s="95" t="s">
        <v>430</v>
      </c>
      <c r="C190" s="62" t="s">
        <v>431</v>
      </c>
      <c r="D190" s="292"/>
      <c r="E190" s="292"/>
      <c r="F190" s="64" t="str">
        <f t="shared" si="31"/>
        <v>-</v>
      </c>
    </row>
    <row r="191" spans="1:6" ht="12.75" customHeight="1" x14ac:dyDescent="0.2">
      <c r="A191" s="61">
        <v>3293</v>
      </c>
      <c r="B191" s="95" t="s">
        <v>432</v>
      </c>
      <c r="C191" s="62" t="s">
        <v>433</v>
      </c>
      <c r="D191" s="292"/>
      <c r="E191" s="292"/>
      <c r="F191" s="64" t="str">
        <f t="shared" si="31"/>
        <v>-</v>
      </c>
    </row>
    <row r="192" spans="1:6" ht="12.75" customHeight="1" x14ac:dyDescent="0.2">
      <c r="A192" s="61">
        <v>3294</v>
      </c>
      <c r="B192" s="95" t="s">
        <v>434</v>
      </c>
      <c r="C192" s="62" t="s">
        <v>435</v>
      </c>
      <c r="D192" s="292"/>
      <c r="E192" s="292"/>
      <c r="F192" s="64" t="str">
        <f t="shared" si="31"/>
        <v>-</v>
      </c>
    </row>
    <row r="193" spans="1:6" ht="12.75" customHeight="1" x14ac:dyDescent="0.2">
      <c r="A193" s="61">
        <v>3295</v>
      </c>
      <c r="B193" s="95" t="s">
        <v>436</v>
      </c>
      <c r="C193" s="62" t="s">
        <v>437</v>
      </c>
      <c r="D193" s="292"/>
      <c r="E193" s="292"/>
      <c r="F193" s="64" t="str">
        <f t="shared" si="31"/>
        <v>-</v>
      </c>
    </row>
    <row r="194" spans="1:6" ht="12.75" customHeight="1" x14ac:dyDescent="0.2">
      <c r="A194" s="61" t="s">
        <v>438</v>
      </c>
      <c r="B194" s="95" t="s">
        <v>439</v>
      </c>
      <c r="C194" s="62" t="s">
        <v>438</v>
      </c>
      <c r="D194" s="292"/>
      <c r="E194" s="292"/>
      <c r="F194" s="64" t="str">
        <f t="shared" si="31"/>
        <v>-</v>
      </c>
    </row>
    <row r="195" spans="1:6" ht="12.75" customHeight="1" x14ac:dyDescent="0.2">
      <c r="A195" s="61">
        <v>3299</v>
      </c>
      <c r="B195" s="95" t="s">
        <v>440</v>
      </c>
      <c r="C195" s="62" t="s">
        <v>441</v>
      </c>
      <c r="D195" s="292"/>
      <c r="E195" s="292"/>
      <c r="F195" s="64" t="str">
        <f t="shared" si="31"/>
        <v>-</v>
      </c>
    </row>
    <row r="196" spans="1:6" ht="12.75" customHeight="1" x14ac:dyDescent="0.2">
      <c r="A196" s="61">
        <v>34</v>
      </c>
      <c r="B196" s="237" t="s">
        <v>442</v>
      </c>
      <c r="C196" s="62" t="s">
        <v>443</v>
      </c>
      <c r="D196" s="63">
        <f t="shared" ref="D196:E196" si="44">D197+D202+D210</f>
        <v>503</v>
      </c>
      <c r="E196" s="63">
        <f t="shared" si="44"/>
        <v>513.79999999999995</v>
      </c>
      <c r="F196" s="64">
        <f t="shared" si="31"/>
        <v>102.14711729622266</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0</v>
      </c>
      <c r="E202" s="63">
        <f t="shared" si="46"/>
        <v>0</v>
      </c>
      <c r="F202" s="64" t="str">
        <f t="shared" si="31"/>
        <v>-</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c r="E205" s="292"/>
      <c r="F205" s="64" t="str">
        <f t="shared" si="31"/>
        <v>-</v>
      </c>
    </row>
    <row r="206" spans="1:6" ht="12.75" customHeight="1" x14ac:dyDescent="0.2">
      <c r="A206" s="61">
        <v>3425</v>
      </c>
      <c r="B206" s="95" t="s">
        <v>462</v>
      </c>
      <c r="C206" s="62" t="s">
        <v>463</v>
      </c>
      <c r="D206" s="292"/>
      <c r="E206" s="292"/>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c r="E208" s="292"/>
      <c r="F208" s="64" t="str">
        <f t="shared" si="31"/>
        <v>-</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503</v>
      </c>
      <c r="E210" s="63">
        <f t="shared" si="47"/>
        <v>513.79999999999995</v>
      </c>
      <c r="F210" s="64">
        <f t="shared" si="31"/>
        <v>102.14711729622266</v>
      </c>
    </row>
    <row r="211" spans="1:6" ht="12.75" customHeight="1" x14ac:dyDescent="0.2">
      <c r="A211" s="61">
        <v>3431</v>
      </c>
      <c r="B211" s="237" t="s">
        <v>472</v>
      </c>
      <c r="C211" s="62" t="s">
        <v>473</v>
      </c>
      <c r="D211" s="292">
        <v>503</v>
      </c>
      <c r="E211" s="292">
        <v>513.79999999999995</v>
      </c>
      <c r="F211" s="64">
        <f t="shared" si="31"/>
        <v>102.14711729622266</v>
      </c>
    </row>
    <row r="212" spans="1:6" ht="12.75" customHeight="1" x14ac:dyDescent="0.2">
      <c r="A212" s="61">
        <v>3432</v>
      </c>
      <c r="B212" s="95" t="s">
        <v>474</v>
      </c>
      <c r="C212" s="62" t="s">
        <v>475</v>
      </c>
      <c r="D212" s="292"/>
      <c r="E212" s="292"/>
      <c r="F212" s="64" t="str">
        <f t="shared" si="31"/>
        <v>-</v>
      </c>
    </row>
    <row r="213" spans="1:6" ht="12.75" customHeight="1" x14ac:dyDescent="0.2">
      <c r="A213" s="61">
        <v>3433</v>
      </c>
      <c r="B213" s="95" t="s">
        <v>476</v>
      </c>
      <c r="C213" s="62" t="s">
        <v>477</v>
      </c>
      <c r="D213" s="292"/>
      <c r="E213" s="292"/>
      <c r="F213" s="64" t="str">
        <f t="shared" si="31"/>
        <v>-</v>
      </c>
    </row>
    <row r="214" spans="1:6" ht="12.75" customHeight="1" x14ac:dyDescent="0.2">
      <c r="A214" s="61">
        <v>3434</v>
      </c>
      <c r="B214" s="95" t="s">
        <v>478</v>
      </c>
      <c r="C214" s="62" t="s">
        <v>479</v>
      </c>
      <c r="D214" s="292"/>
      <c r="E214" s="292"/>
      <c r="F214" s="64" t="str">
        <f t="shared" si="31"/>
        <v>-</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0</v>
      </c>
      <c r="E252" s="63">
        <f t="shared" si="63"/>
        <v>0</v>
      </c>
      <c r="F252" s="64" t="str">
        <f t="shared" ref="F252:F257" si="64">IF(D252&lt;&gt;0,IF(E252/D252&gt;=100,"&gt;&gt;100",E252/D252*100),"-")</f>
        <v>-</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566</v>
      </c>
      <c r="C260" s="62" t="s">
        <v>567</v>
      </c>
      <c r="D260" s="292"/>
      <c r="E260" s="292"/>
      <c r="F260" s="64" t="str">
        <f t="shared" si="67"/>
        <v>-</v>
      </c>
    </row>
    <row r="261" spans="1:6" ht="12.75" customHeight="1" x14ac:dyDescent="0.2">
      <c r="A261" s="61">
        <v>3722</v>
      </c>
      <c r="B261" s="95" t="s">
        <v>568</v>
      </c>
      <c r="C261" s="62" t="s">
        <v>569</v>
      </c>
      <c r="D261" s="292"/>
      <c r="E261" s="292"/>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428693</v>
      </c>
      <c r="E289" s="63">
        <f t="shared" si="79"/>
        <v>534279.08000000007</v>
      </c>
      <c r="F289" s="64">
        <f t="shared" si="76"/>
        <v>124.62976535656054</v>
      </c>
    </row>
    <row r="290" spans="1:6" ht="12.75" customHeight="1" x14ac:dyDescent="0.2">
      <c r="A290" s="61" t="s">
        <v>615</v>
      </c>
      <c r="B290" s="95" t="s">
        <v>626</v>
      </c>
      <c r="C290" s="62" t="s">
        <v>627</v>
      </c>
      <c r="D290" s="63">
        <f>IF(D6&gt;=D289,D6-D289,0)</f>
        <v>70646</v>
      </c>
      <c r="E290" s="63">
        <f>IF(E6&gt;=E289,E6-E289,0)</f>
        <v>0</v>
      </c>
      <c r="F290" s="64">
        <f t="shared" si="76"/>
        <v>0</v>
      </c>
    </row>
    <row r="291" spans="1:6" ht="12.75" customHeight="1" x14ac:dyDescent="0.2">
      <c r="A291" s="61" t="s">
        <v>615</v>
      </c>
      <c r="B291" s="95" t="s">
        <v>628</v>
      </c>
      <c r="C291" s="62" t="s">
        <v>629</v>
      </c>
      <c r="D291" s="63">
        <f>IF(D289&gt;=D6,D289-D6,0)</f>
        <v>0</v>
      </c>
      <c r="E291" s="63">
        <f>IF(E289&gt;=E6,E289-E6,0)</f>
        <v>10873.330000000075</v>
      </c>
      <c r="F291" s="64" t="str">
        <f t="shared" si="76"/>
        <v>-</v>
      </c>
    </row>
    <row r="292" spans="1:6" ht="12.75" customHeight="1" x14ac:dyDescent="0.2">
      <c r="A292" s="61">
        <v>92211</v>
      </c>
      <c r="B292" s="95" t="s">
        <v>630</v>
      </c>
      <c r="C292" s="62" t="s">
        <v>631</v>
      </c>
      <c r="D292" s="292"/>
      <c r="E292" s="292">
        <v>60128.61</v>
      </c>
      <c r="F292" s="64" t="str">
        <f t="shared" si="76"/>
        <v>-</v>
      </c>
    </row>
    <row r="293" spans="1:6" ht="12.75" customHeight="1" x14ac:dyDescent="0.2">
      <c r="A293" s="61">
        <v>92221</v>
      </c>
      <c r="B293" s="95" t="s">
        <v>632</v>
      </c>
      <c r="C293" s="62" t="s">
        <v>633</v>
      </c>
      <c r="D293" s="292"/>
      <c r="E293" s="292"/>
      <c r="F293" s="64" t="str">
        <f t="shared" si="76"/>
        <v>-</v>
      </c>
    </row>
    <row r="294" spans="1:6" ht="12.75" customHeight="1" x14ac:dyDescent="0.2">
      <c r="A294" s="61">
        <v>96</v>
      </c>
      <c r="B294" s="95" t="s">
        <v>634</v>
      </c>
      <c r="C294" s="62" t="s">
        <v>635</v>
      </c>
      <c r="D294" s="292"/>
      <c r="E294" s="292"/>
      <c r="F294" s="64" t="str">
        <f t="shared" si="76"/>
        <v>-</v>
      </c>
    </row>
    <row r="295" spans="1:6" ht="24" x14ac:dyDescent="0.2">
      <c r="A295" s="61">
        <v>9661</v>
      </c>
      <c r="B295" s="95" t="s">
        <v>636</v>
      </c>
      <c r="C295" s="62" t="s">
        <v>637</v>
      </c>
      <c r="D295" s="292"/>
      <c r="E295" s="292"/>
      <c r="F295" s="64" t="str">
        <f t="shared" si="76"/>
        <v>-</v>
      </c>
    </row>
    <row r="296" spans="1:6" ht="12.75" customHeight="1" x14ac:dyDescent="0.2">
      <c r="A296" s="68" t="s">
        <v>638</v>
      </c>
      <c r="B296" s="98" t="s">
        <v>639</v>
      </c>
      <c r="C296" s="69" t="s">
        <v>638</v>
      </c>
      <c r="D296" s="293"/>
      <c r="E296" s="293"/>
      <c r="F296" s="70" t="str">
        <f t="shared" si="76"/>
        <v>-</v>
      </c>
    </row>
    <row r="297" spans="1:6" s="91" customFormat="1" ht="20.100000000000001" customHeight="1" x14ac:dyDescent="0.2">
      <c r="A297" s="371" t="s">
        <v>640</v>
      </c>
      <c r="B297" s="372"/>
      <c r="C297" s="266"/>
      <c r="D297" s="71"/>
      <c r="E297" s="71"/>
      <c r="F297" s="72"/>
    </row>
    <row r="298" spans="1:6" ht="12.75" customHeight="1" x14ac:dyDescent="0.2">
      <c r="A298" s="61">
        <v>7</v>
      </c>
      <c r="B298" s="95" t="s">
        <v>641</v>
      </c>
      <c r="C298" s="62" t="s">
        <v>642</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643</v>
      </c>
      <c r="C299" s="62" t="s">
        <v>644</v>
      </c>
      <c r="D299" s="63">
        <f t="shared" ref="D299:E299" si="82">D300+D304</f>
        <v>0</v>
      </c>
      <c r="E299" s="63">
        <f t="shared" si="82"/>
        <v>0</v>
      </c>
      <c r="F299" s="64" t="str">
        <f t="shared" si="81"/>
        <v>-</v>
      </c>
    </row>
    <row r="300" spans="1:6" ht="24" x14ac:dyDescent="0.2">
      <c r="A300" s="61">
        <v>711</v>
      </c>
      <c r="B300" s="95" t="s">
        <v>645</v>
      </c>
      <c r="C300" s="62" t="s">
        <v>646</v>
      </c>
      <c r="D300" s="63">
        <f t="shared" ref="D300:E300" si="83">SUM(D301:D303)</f>
        <v>0</v>
      </c>
      <c r="E300" s="63">
        <f t="shared" si="83"/>
        <v>0</v>
      </c>
      <c r="F300" s="64" t="str">
        <f t="shared" si="81"/>
        <v>-</v>
      </c>
    </row>
    <row r="301" spans="1:6" ht="12.75" customHeight="1" x14ac:dyDescent="0.2">
      <c r="A301" s="61">
        <v>7111</v>
      </c>
      <c r="B301" s="95" t="s">
        <v>647</v>
      </c>
      <c r="C301" s="62" t="s">
        <v>648</v>
      </c>
      <c r="D301" s="292"/>
      <c r="E301" s="292"/>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0</v>
      </c>
      <c r="E311" s="63">
        <f t="shared" si="85"/>
        <v>0</v>
      </c>
      <c r="F311" s="64" t="str">
        <f t="shared" si="81"/>
        <v>-</v>
      </c>
    </row>
    <row r="312" spans="1:6" ht="12.75" customHeight="1" x14ac:dyDescent="0.2">
      <c r="A312" s="61">
        <v>721</v>
      </c>
      <c r="B312" s="95" t="s">
        <v>669</v>
      </c>
      <c r="C312" s="62" t="s">
        <v>670</v>
      </c>
      <c r="D312" s="63">
        <f t="shared" ref="D312:E312" si="86">SUM(D313:D316)</f>
        <v>0</v>
      </c>
      <c r="E312" s="63">
        <f t="shared" si="86"/>
        <v>0</v>
      </c>
      <c r="F312" s="64" t="str">
        <f t="shared" si="81"/>
        <v>-</v>
      </c>
    </row>
    <row r="313" spans="1:6" ht="12.75" customHeight="1" x14ac:dyDescent="0.2">
      <c r="A313" s="61">
        <v>7211</v>
      </c>
      <c r="B313" s="95" t="s">
        <v>671</v>
      </c>
      <c r="C313" s="62" t="s">
        <v>672</v>
      </c>
      <c r="D313" s="292"/>
      <c r="E313" s="292"/>
      <c r="F313" s="64" t="str">
        <f t="shared" si="81"/>
        <v>-</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0</v>
      </c>
      <c r="E350" s="63">
        <f t="shared" si="95"/>
        <v>4199</v>
      </c>
      <c r="F350" s="64" t="str">
        <f t="shared" si="81"/>
        <v>-</v>
      </c>
    </row>
    <row r="351" spans="1:6" ht="12.75" customHeight="1" x14ac:dyDescent="0.2">
      <c r="A351" s="61">
        <v>41</v>
      </c>
      <c r="B351" s="95" t="s">
        <v>747</v>
      </c>
      <c r="C351" s="62" t="s">
        <v>748</v>
      </c>
      <c r="D351" s="63">
        <f t="shared" ref="D351:E351" si="96">D352+D356</f>
        <v>0</v>
      </c>
      <c r="E351" s="63">
        <f t="shared" si="96"/>
        <v>0</v>
      </c>
      <c r="F351" s="64" t="str">
        <f t="shared" si="81"/>
        <v>-</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0</v>
      </c>
      <c r="E356" s="63">
        <f t="shared" si="98"/>
        <v>0</v>
      </c>
      <c r="F356" s="64" t="str">
        <f t="shared" si="81"/>
        <v>-</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c r="E359" s="292"/>
      <c r="F359" s="64" t="str">
        <f t="shared" si="81"/>
        <v>-</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0</v>
      </c>
      <c r="E363" s="63">
        <f t="shared" si="99"/>
        <v>4199</v>
      </c>
      <c r="F363" s="64" t="str">
        <f t="shared" si="81"/>
        <v>-</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0</v>
      </c>
      <c r="E369" s="63">
        <f t="shared" si="101"/>
        <v>4199</v>
      </c>
      <c r="F369" s="64" t="str">
        <f t="shared" si="81"/>
        <v>-</v>
      </c>
    </row>
    <row r="370" spans="1:6" ht="12.75" customHeight="1" x14ac:dyDescent="0.2">
      <c r="A370" s="61">
        <v>4221</v>
      </c>
      <c r="B370" s="95" t="s">
        <v>681</v>
      </c>
      <c r="C370" s="62" t="s">
        <v>773</v>
      </c>
      <c r="D370" s="292"/>
      <c r="E370" s="292">
        <v>4199</v>
      </c>
      <c r="F370" s="64" t="str">
        <f t="shared" si="81"/>
        <v>-</v>
      </c>
    </row>
    <row r="371" spans="1:6" ht="12.75" customHeight="1" x14ac:dyDescent="0.2">
      <c r="A371" s="61">
        <v>4222</v>
      </c>
      <c r="B371" s="95" t="s">
        <v>774</v>
      </c>
      <c r="C371" s="62" t="s">
        <v>775</v>
      </c>
      <c r="D371" s="292"/>
      <c r="E371" s="292"/>
      <c r="F371" s="64" t="str">
        <f t="shared" si="81"/>
        <v>-</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c r="E373" s="292"/>
      <c r="F373" s="64" t="str">
        <f t="shared" si="81"/>
        <v>-</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c r="E375" s="292"/>
      <c r="F375" s="64" t="str">
        <f t="shared" si="81"/>
        <v>-</v>
      </c>
    </row>
    <row r="376" spans="1:6" ht="12.75" customHeight="1" x14ac:dyDescent="0.2">
      <c r="A376" s="61">
        <v>4227</v>
      </c>
      <c r="B376" s="237" t="s">
        <v>693</v>
      </c>
      <c r="C376" s="62" t="s">
        <v>780</v>
      </c>
      <c r="D376" s="292"/>
      <c r="E376" s="292"/>
      <c r="F376" s="64" t="str">
        <f t="shared" si="81"/>
        <v>-</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0</v>
      </c>
      <c r="E383" s="63">
        <f t="shared" si="103"/>
        <v>0</v>
      </c>
      <c r="F383" s="64" t="str">
        <f t="shared" si="81"/>
        <v>-</v>
      </c>
    </row>
    <row r="384" spans="1:6" ht="12.75" customHeight="1" x14ac:dyDescent="0.2">
      <c r="A384" s="61">
        <v>4241</v>
      </c>
      <c r="B384" s="95" t="s">
        <v>790</v>
      </c>
      <c r="C384" s="62" t="s">
        <v>791</v>
      </c>
      <c r="D384" s="292"/>
      <c r="E384" s="292"/>
      <c r="F384" s="64" t="str">
        <f t="shared" si="81"/>
        <v>-</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0</v>
      </c>
      <c r="E402" s="63">
        <f t="shared" si="109"/>
        <v>0</v>
      </c>
      <c r="F402" s="64" t="str">
        <f t="shared" si="81"/>
        <v>-</v>
      </c>
    </row>
    <row r="403" spans="1:6" ht="12.75" customHeight="1" x14ac:dyDescent="0.2">
      <c r="A403" s="61">
        <v>451</v>
      </c>
      <c r="B403" s="95" t="s">
        <v>818</v>
      </c>
      <c r="C403" s="62" t="s">
        <v>819</v>
      </c>
      <c r="D403" s="292"/>
      <c r="E403" s="292"/>
      <c r="F403" s="64" t="str">
        <f t="shared" si="81"/>
        <v>-</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0</v>
      </c>
      <c r="E408" s="63">
        <f t="shared" si="111"/>
        <v>4199</v>
      </c>
      <c r="F408" s="64" t="str">
        <f t="shared" si="81"/>
        <v>-</v>
      </c>
    </row>
    <row r="409" spans="1:6" ht="12.75" customHeight="1" x14ac:dyDescent="0.2">
      <c r="A409" s="61">
        <v>92212</v>
      </c>
      <c r="B409" s="95" t="s">
        <v>830</v>
      </c>
      <c r="C409" s="62" t="s">
        <v>831</v>
      </c>
      <c r="D409" s="292">
        <v>3178</v>
      </c>
      <c r="E409" s="292"/>
      <c r="F409" s="64">
        <f t="shared" si="81"/>
        <v>0</v>
      </c>
    </row>
    <row r="410" spans="1:6" ht="12.75" customHeight="1" x14ac:dyDescent="0.2">
      <c r="A410" s="61">
        <v>92222</v>
      </c>
      <c r="B410" s="95" t="s">
        <v>832</v>
      </c>
      <c r="C410" s="62" t="s">
        <v>833</v>
      </c>
      <c r="D410" s="292"/>
      <c r="E410" s="292"/>
      <c r="F410" s="64" t="str">
        <f t="shared" si="81"/>
        <v>-</v>
      </c>
    </row>
    <row r="411" spans="1:6" ht="12.75" customHeight="1" x14ac:dyDescent="0.2">
      <c r="A411" s="61">
        <v>97</v>
      </c>
      <c r="B411" s="95" t="s">
        <v>834</v>
      </c>
      <c r="C411" s="62" t="s">
        <v>835</v>
      </c>
      <c r="D411" s="292"/>
      <c r="E411" s="292"/>
      <c r="F411" s="64" t="str">
        <f t="shared" si="81"/>
        <v>-</v>
      </c>
    </row>
    <row r="412" spans="1:6" ht="12.75" customHeight="1" x14ac:dyDescent="0.2">
      <c r="A412" s="61" t="s">
        <v>615</v>
      </c>
      <c r="B412" s="95" t="s">
        <v>836</v>
      </c>
      <c r="C412" s="62" t="s">
        <v>837</v>
      </c>
      <c r="D412" s="63">
        <f>D6+D298</f>
        <v>499339</v>
      </c>
      <c r="E412" s="63">
        <f>E6+E298</f>
        <v>523405.75</v>
      </c>
      <c r="F412" s="64">
        <f t="shared" si="81"/>
        <v>104.81972167205045</v>
      </c>
    </row>
    <row r="413" spans="1:6" ht="12.75" customHeight="1" x14ac:dyDescent="0.2">
      <c r="A413" s="61" t="s">
        <v>615</v>
      </c>
      <c r="B413" s="95" t="s">
        <v>838</v>
      </c>
      <c r="C413" s="62" t="s">
        <v>839</v>
      </c>
      <c r="D413" s="63">
        <f t="shared" ref="D413:E413" si="112">D289+D350</f>
        <v>428693</v>
      </c>
      <c r="E413" s="63">
        <f t="shared" si="112"/>
        <v>538478.08000000007</v>
      </c>
      <c r="F413" s="64">
        <f t="shared" si="81"/>
        <v>125.60925417489908</v>
      </c>
    </row>
    <row r="414" spans="1:6" ht="12.75" customHeight="1" x14ac:dyDescent="0.2">
      <c r="A414" s="61" t="s">
        <v>615</v>
      </c>
      <c r="B414" s="95" t="s">
        <v>840</v>
      </c>
      <c r="C414" s="62" t="s">
        <v>841</v>
      </c>
      <c r="D414" s="63">
        <f t="shared" ref="D414:E414" si="113">IF(D412&gt;=D413,D412-D413,0)</f>
        <v>70646</v>
      </c>
      <c r="E414" s="63">
        <f t="shared" si="113"/>
        <v>0</v>
      </c>
      <c r="F414" s="64">
        <f t="shared" si="81"/>
        <v>0</v>
      </c>
    </row>
    <row r="415" spans="1:6" ht="12.75" customHeight="1" x14ac:dyDescent="0.2">
      <c r="A415" s="61" t="s">
        <v>615</v>
      </c>
      <c r="B415" s="95" t="s">
        <v>842</v>
      </c>
      <c r="C415" s="62" t="s">
        <v>843</v>
      </c>
      <c r="D415" s="63">
        <f t="shared" ref="D415:E415" si="114">IF(D413&gt;=D412,D413-D412,0)</f>
        <v>0</v>
      </c>
      <c r="E415" s="63">
        <f t="shared" si="114"/>
        <v>15072.330000000075</v>
      </c>
      <c r="F415" s="64" t="str">
        <f t="shared" si="81"/>
        <v>-</v>
      </c>
    </row>
    <row r="416" spans="1:6" ht="12.75" customHeight="1" x14ac:dyDescent="0.2">
      <c r="A416" s="73" t="s">
        <v>844</v>
      </c>
      <c r="B416" s="237" t="s">
        <v>845</v>
      </c>
      <c r="C416" s="74" t="s">
        <v>846</v>
      </c>
      <c r="D416" s="63">
        <f t="shared" ref="D416:E416" si="115">IF(D292-D293+D409-D410&gt;=0,D292-D293+D409-D410,0)</f>
        <v>3178</v>
      </c>
      <c r="E416" s="63">
        <f t="shared" si="115"/>
        <v>60128.61</v>
      </c>
      <c r="F416" s="64">
        <f t="shared" si="81"/>
        <v>1892.0267463813718</v>
      </c>
    </row>
    <row r="417" spans="1:6" ht="12.75" customHeight="1" x14ac:dyDescent="0.2">
      <c r="A417" s="73" t="s">
        <v>844</v>
      </c>
      <c r="B417" s="95" t="s">
        <v>847</v>
      </c>
      <c r="C417" s="74" t="s">
        <v>848</v>
      </c>
      <c r="D417" s="63">
        <f t="shared" ref="D417:E417" si="116">IF(D293-D292+D410-D409&gt;=0,D293-D292+D410-D409,0)</f>
        <v>0</v>
      </c>
      <c r="E417" s="63">
        <f t="shared" si="116"/>
        <v>0</v>
      </c>
      <c r="F417" s="64" t="str">
        <f t="shared" si="81"/>
        <v>-</v>
      </c>
    </row>
    <row r="418" spans="1:6" ht="12.75" customHeight="1" x14ac:dyDescent="0.2">
      <c r="A418" s="68" t="s">
        <v>849</v>
      </c>
      <c r="B418" s="98" t="s">
        <v>850</v>
      </c>
      <c r="C418" s="69" t="s">
        <v>851</v>
      </c>
      <c r="D418" s="75">
        <f t="shared" ref="D418:E418" si="117">D294+D411</f>
        <v>0</v>
      </c>
      <c r="E418" s="75">
        <f t="shared" si="117"/>
        <v>0</v>
      </c>
      <c r="F418" s="70" t="str">
        <f t="shared" si="81"/>
        <v>-</v>
      </c>
    </row>
    <row r="419" spans="1:6" s="91" customFormat="1" ht="20.100000000000001" customHeight="1" x14ac:dyDescent="0.2">
      <c r="A419" s="371" t="s">
        <v>852</v>
      </c>
      <c r="B419" s="372"/>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0</v>
      </c>
      <c r="E528" s="63">
        <f t="shared" si="148"/>
        <v>0</v>
      </c>
      <c r="F528" s="64" t="str">
        <f t="shared" si="119"/>
        <v>-</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0</v>
      </c>
      <c r="E593" s="63">
        <f t="shared" si="167"/>
        <v>0</v>
      </c>
      <c r="F593" s="64" t="str">
        <f t="shared" si="119"/>
        <v>-</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0</v>
      </c>
      <c r="E605" s="63">
        <f t="shared" si="171"/>
        <v>0</v>
      </c>
      <c r="F605" s="64" t="str">
        <f t="shared" si="119"/>
        <v>-</v>
      </c>
    </row>
    <row r="606" spans="1:6" ht="24" x14ac:dyDescent="0.2">
      <c r="A606" s="61">
        <v>5443</v>
      </c>
      <c r="B606" s="95" t="s">
        <v>1216</v>
      </c>
      <c r="C606" s="62" t="s">
        <v>1217</v>
      </c>
      <c r="D606" s="292"/>
      <c r="E606" s="292"/>
      <c r="F606" s="64" t="str">
        <f t="shared" si="119"/>
        <v>-</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0</v>
      </c>
      <c r="E612" s="63">
        <f t="shared" si="172"/>
        <v>0</v>
      </c>
      <c r="F612" s="64" t="str">
        <f t="shared" si="119"/>
        <v>-</v>
      </c>
    </row>
    <row r="613" spans="1:6" ht="24" x14ac:dyDescent="0.2">
      <c r="A613" s="61">
        <v>5453</v>
      </c>
      <c r="B613" s="237" t="s">
        <v>1230</v>
      </c>
      <c r="C613" s="62" t="s">
        <v>1231</v>
      </c>
      <c r="D613" s="292"/>
      <c r="E613" s="292"/>
      <c r="F613" s="64" t="str">
        <f t="shared" si="119"/>
        <v>-</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0</v>
      </c>
      <c r="E636" s="63">
        <f t="shared" si="179"/>
        <v>0</v>
      </c>
      <c r="F636" s="64" t="str">
        <f t="shared" si="119"/>
        <v>-</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499339</v>
      </c>
      <c r="E639" s="63">
        <f t="shared" si="180"/>
        <v>523405.75</v>
      </c>
      <c r="F639" s="64">
        <f t="shared" si="119"/>
        <v>104.81972167205045</v>
      </c>
    </row>
    <row r="640" spans="1:6" ht="12.75" customHeight="1" x14ac:dyDescent="0.2">
      <c r="A640" s="61" t="s">
        <v>615</v>
      </c>
      <c r="B640" s="95" t="s">
        <v>1284</v>
      </c>
      <c r="C640" s="62" t="s">
        <v>1285</v>
      </c>
      <c r="D640" s="63">
        <f t="shared" ref="D640:E640" si="181">D413+D528</f>
        <v>428693</v>
      </c>
      <c r="E640" s="63">
        <f t="shared" si="181"/>
        <v>538478.08000000007</v>
      </c>
      <c r="F640" s="64">
        <f t="shared" si="119"/>
        <v>125.60925417489908</v>
      </c>
    </row>
    <row r="641" spans="1:6" ht="12.75" customHeight="1" x14ac:dyDescent="0.2">
      <c r="A641" s="61" t="s">
        <v>615</v>
      </c>
      <c r="B641" s="95" t="s">
        <v>1286</v>
      </c>
      <c r="C641" s="62" t="s">
        <v>1287</v>
      </c>
      <c r="D641" s="63">
        <f t="shared" ref="D641:E641" si="182">IF(D639&gt;=D640,D639-D640,0)</f>
        <v>70646</v>
      </c>
      <c r="E641" s="63">
        <f t="shared" si="182"/>
        <v>0</v>
      </c>
      <c r="F641" s="64">
        <f t="shared" si="119"/>
        <v>0</v>
      </c>
    </row>
    <row r="642" spans="1:6" ht="12.75" customHeight="1" x14ac:dyDescent="0.2">
      <c r="A642" s="61" t="s">
        <v>615</v>
      </c>
      <c r="B642" s="95" t="s">
        <v>1288</v>
      </c>
      <c r="C642" s="62" t="s">
        <v>1289</v>
      </c>
      <c r="D642" s="63">
        <f t="shared" ref="D642:E642" si="183">IF(D640&gt;=D639,D640-D639,0)</f>
        <v>0</v>
      </c>
      <c r="E642" s="63">
        <f t="shared" si="183"/>
        <v>15072.330000000075</v>
      </c>
      <c r="F642" s="64" t="str">
        <f t="shared" si="119"/>
        <v>-</v>
      </c>
    </row>
    <row r="643" spans="1:6" ht="24" x14ac:dyDescent="0.2">
      <c r="A643" s="73" t="s">
        <v>1290</v>
      </c>
      <c r="B643" s="95" t="s">
        <v>1291</v>
      </c>
      <c r="C643" s="74" t="s">
        <v>1290</v>
      </c>
      <c r="D643" s="63">
        <f t="shared" ref="D643:E643" si="184">IF(D416-D417+D637-D638&gt;=0,D416-D417+D637-D638,0)</f>
        <v>3178</v>
      </c>
      <c r="E643" s="63">
        <f t="shared" si="184"/>
        <v>60128.61</v>
      </c>
      <c r="F643" s="64">
        <f t="shared" si="119"/>
        <v>1892.0267463813718</v>
      </c>
    </row>
    <row r="644" spans="1:6" ht="24" x14ac:dyDescent="0.2">
      <c r="A644" s="73" t="s">
        <v>1292</v>
      </c>
      <c r="B644" s="95" t="s">
        <v>1293</v>
      </c>
      <c r="C644" s="74" t="s">
        <v>1292</v>
      </c>
      <c r="D644" s="63">
        <f t="shared" ref="D644:E644" si="185">IF(D417-D416+D638-D637&gt;=0,D417-D416+D638-D637,0)</f>
        <v>0</v>
      </c>
      <c r="E644" s="63">
        <f t="shared" si="185"/>
        <v>0</v>
      </c>
      <c r="F644" s="64" t="str">
        <f t="shared" si="119"/>
        <v>-</v>
      </c>
    </row>
    <row r="645" spans="1:6" ht="24" x14ac:dyDescent="0.2">
      <c r="A645" s="61" t="s">
        <v>615</v>
      </c>
      <c r="B645" s="95" t="s">
        <v>1294</v>
      </c>
      <c r="C645" s="62" t="s">
        <v>1295</v>
      </c>
      <c r="D645" s="63">
        <f t="shared" ref="D645:E645" si="186">IF(D641+D643-D642-D644&gt;=0,D641+D643-D642-D644,0)</f>
        <v>73824</v>
      </c>
      <c r="E645" s="63">
        <f t="shared" si="186"/>
        <v>45056.279999999926</v>
      </c>
      <c r="F645" s="64">
        <f t="shared" si="119"/>
        <v>61.032022106631892</v>
      </c>
    </row>
    <row r="646" spans="1:6" ht="24" x14ac:dyDescent="0.2">
      <c r="A646" s="61" t="s">
        <v>615</v>
      </c>
      <c r="B646" s="95" t="s">
        <v>1296</v>
      </c>
      <c r="C646" s="62" t="s">
        <v>1297</v>
      </c>
      <c r="D646" s="63">
        <f t="shared" ref="D646:E646" si="187">IF(D642+D644-D641-D643&gt;=0,D642+D644-D641-D643,0)</f>
        <v>0</v>
      </c>
      <c r="E646" s="63">
        <f t="shared" si="187"/>
        <v>0</v>
      </c>
      <c r="F646" s="64" t="str">
        <f t="shared" si="119"/>
        <v>-</v>
      </c>
    </row>
    <row r="647" spans="1:6" ht="24" x14ac:dyDescent="0.2">
      <c r="A647" s="68" t="s">
        <v>1298</v>
      </c>
      <c r="B647" s="283" t="s">
        <v>1299</v>
      </c>
      <c r="C647" s="69" t="s">
        <v>1298</v>
      </c>
      <c r="D647" s="293"/>
      <c r="E647" s="293"/>
      <c r="F647" s="70" t="str">
        <f t="shared" si="119"/>
        <v>-</v>
      </c>
    </row>
    <row r="648" spans="1:6" s="91" customFormat="1" ht="20.100000000000001" customHeight="1" x14ac:dyDescent="0.2">
      <c r="A648" s="371" t="s">
        <v>1300</v>
      </c>
      <c r="B648" s="372"/>
      <c r="C648" s="266"/>
      <c r="D648" s="71"/>
      <c r="E648" s="71"/>
      <c r="F648" s="72"/>
    </row>
    <row r="649" spans="1:6" ht="12.75" customHeight="1" x14ac:dyDescent="0.2">
      <c r="A649" s="61">
        <v>11</v>
      </c>
      <c r="B649" s="95" t="s">
        <v>1301</v>
      </c>
      <c r="C649" s="62" t="s">
        <v>1302</v>
      </c>
      <c r="D649" s="292">
        <v>229013</v>
      </c>
      <c r="E649" s="292">
        <v>177786.33</v>
      </c>
      <c r="F649" s="64">
        <f t="shared" ref="F649:F723" si="188">IF(D649&lt;&gt;0,IF(E649/D649&gt;=100,"&gt;&gt;100",E649/D649*100),"-")</f>
        <v>77.631544934130375</v>
      </c>
    </row>
    <row r="650" spans="1:6" ht="12.75" customHeight="1" x14ac:dyDescent="0.2">
      <c r="A650" s="61" t="s">
        <v>1303</v>
      </c>
      <c r="B650" s="95" t="s">
        <v>1304</v>
      </c>
      <c r="C650" s="62" t="s">
        <v>1303</v>
      </c>
      <c r="D650" s="292">
        <v>513825</v>
      </c>
      <c r="E650" s="292">
        <v>523767.62</v>
      </c>
      <c r="F650" s="64">
        <f t="shared" si="188"/>
        <v>101.93502067824649</v>
      </c>
    </row>
    <row r="651" spans="1:6" ht="12.75" customHeight="1" x14ac:dyDescent="0.2">
      <c r="A651" s="61" t="s">
        <v>1305</v>
      </c>
      <c r="B651" s="95" t="s">
        <v>1306</v>
      </c>
      <c r="C651" s="62" t="s">
        <v>1305</v>
      </c>
      <c r="D651" s="292">
        <v>499262</v>
      </c>
      <c r="E651" s="292">
        <v>510212.37</v>
      </c>
      <c r="F651" s="64">
        <f t="shared" si="188"/>
        <v>102.19331132751941</v>
      </c>
    </row>
    <row r="652" spans="1:6" ht="24" x14ac:dyDescent="0.2">
      <c r="A652" s="61">
        <v>11</v>
      </c>
      <c r="B652" s="95" t="s">
        <v>1307</v>
      </c>
      <c r="C652" s="62" t="s">
        <v>1308</v>
      </c>
      <c r="D652" s="63">
        <f t="shared" ref="D652:E652" si="189">+D649+D650-D651</f>
        <v>243576</v>
      </c>
      <c r="E652" s="63">
        <f t="shared" si="189"/>
        <v>191341.57999999996</v>
      </c>
      <c r="F652" s="64">
        <f t="shared" si="188"/>
        <v>78.55518606102406</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14</v>
      </c>
      <c r="E654" s="316">
        <v>14</v>
      </c>
      <c r="F654" s="64">
        <f t="shared" si="188"/>
        <v>100</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13</v>
      </c>
      <c r="E656" s="316">
        <v>14</v>
      </c>
      <c r="F656" s="64">
        <f t="shared" si="188"/>
        <v>107.69230769230769</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c r="E669" s="292"/>
      <c r="F669" s="64" t="str">
        <f t="shared" si="188"/>
        <v>-</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c r="E675" s="292"/>
      <c r="F675" s="64" t="str">
        <f t="shared" si="188"/>
        <v>-</v>
      </c>
    </row>
    <row r="676" spans="1:6" ht="24" x14ac:dyDescent="0.2">
      <c r="A676" s="61">
        <v>63613</v>
      </c>
      <c r="B676" s="237" t="s">
        <v>1356</v>
      </c>
      <c r="C676" s="62" t="s">
        <v>1357</v>
      </c>
      <c r="D676" s="292">
        <v>6483</v>
      </c>
      <c r="E676" s="292">
        <v>26648.49</v>
      </c>
      <c r="F676" s="64">
        <f t="shared" si="188"/>
        <v>411.05182785747337</v>
      </c>
    </row>
    <row r="677" spans="1:6" ht="24" x14ac:dyDescent="0.2">
      <c r="A677" s="61">
        <v>63622</v>
      </c>
      <c r="B677" s="237" t="s">
        <v>1358</v>
      </c>
      <c r="C677" s="62" t="s">
        <v>1359</v>
      </c>
      <c r="D677" s="292"/>
      <c r="E677" s="292"/>
      <c r="F677" s="64" t="str">
        <f t="shared" si="188"/>
        <v>-</v>
      </c>
    </row>
    <row r="678" spans="1:6" ht="24" x14ac:dyDescent="0.2">
      <c r="A678" s="61">
        <v>63623</v>
      </c>
      <c r="B678" s="237" t="s">
        <v>1360</v>
      </c>
      <c r="C678" s="62" t="s">
        <v>1361</v>
      </c>
      <c r="D678" s="292"/>
      <c r="E678" s="292"/>
      <c r="F678" s="64" t="str">
        <f t="shared" si="188"/>
        <v>-</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c r="E694" s="292"/>
      <c r="F694" s="64" t="str">
        <f t="shared" si="188"/>
        <v>-</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c r="E710" s="292"/>
      <c r="F710" s="64" t="str">
        <f t="shared" si="188"/>
        <v>-</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c r="E712" s="292"/>
      <c r="F712" s="64" t="str">
        <f t="shared" si="188"/>
        <v>-</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c r="E716" s="292"/>
      <c r="F716" s="64" t="str">
        <f t="shared" si="188"/>
        <v>-</v>
      </c>
    </row>
    <row r="717" spans="1:6" ht="12.75" customHeight="1" x14ac:dyDescent="0.2">
      <c r="A717" s="61">
        <v>31215</v>
      </c>
      <c r="B717" s="95" t="s">
        <v>1420</v>
      </c>
      <c r="C717" s="62" t="s">
        <v>1421</v>
      </c>
      <c r="D717" s="292"/>
      <c r="E717" s="292">
        <v>3326</v>
      </c>
      <c r="F717" s="64" t="str">
        <f t="shared" si="188"/>
        <v>-</v>
      </c>
    </row>
    <row r="718" spans="1:6" ht="12.75" customHeight="1" x14ac:dyDescent="0.2">
      <c r="A718" s="61">
        <v>32121</v>
      </c>
      <c r="B718" s="95" t="s">
        <v>1422</v>
      </c>
      <c r="C718" s="62" t="s">
        <v>1423</v>
      </c>
      <c r="D718" s="292">
        <v>900</v>
      </c>
      <c r="E718" s="292">
        <v>996.14</v>
      </c>
      <c r="F718" s="64">
        <f t="shared" si="188"/>
        <v>110.68222222222221</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c r="E720" s="292"/>
      <c r="F720" s="64" t="str">
        <f t="shared" si="188"/>
        <v>-</v>
      </c>
    </row>
    <row r="721" spans="1:6" ht="12.75" customHeight="1" x14ac:dyDescent="0.2">
      <c r="A721" s="61" t="s">
        <v>1428</v>
      </c>
      <c r="B721" s="95" t="s">
        <v>1429</v>
      </c>
      <c r="C721" s="62" t="s">
        <v>1428</v>
      </c>
      <c r="D721" s="292"/>
      <c r="E721" s="292"/>
      <c r="F721" s="64" t="str">
        <f t="shared" si="188"/>
        <v>-</v>
      </c>
    </row>
    <row r="722" spans="1:6" ht="12.75" customHeight="1" x14ac:dyDescent="0.2">
      <c r="A722" s="61" t="s">
        <v>1430</v>
      </c>
      <c r="B722" s="95" t="s">
        <v>1431</v>
      </c>
      <c r="C722" s="62" t="s">
        <v>1430</v>
      </c>
      <c r="D722" s="292"/>
      <c r="E722" s="292"/>
      <c r="F722" s="64" t="str">
        <f t="shared" si="188"/>
        <v>-</v>
      </c>
    </row>
    <row r="723" spans="1:6" ht="12.75" customHeight="1" x14ac:dyDescent="0.2">
      <c r="A723" s="61" t="s">
        <v>1432</v>
      </c>
      <c r="B723" s="95" t="s">
        <v>1433</v>
      </c>
      <c r="C723" s="62" t="s">
        <v>1432</v>
      </c>
      <c r="D723" s="292"/>
      <c r="E723" s="292"/>
      <c r="F723" s="64" t="str">
        <f t="shared" si="188"/>
        <v>-</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c r="E725" s="292"/>
      <c r="F725" s="64" t="str">
        <f t="shared" ref="F725:F982" si="190">IF(D725&lt;&gt;0,IF(E725/D725&gt;=100,"&gt;&gt;100",E725/D725*100),"-")</f>
        <v>-</v>
      </c>
    </row>
    <row r="726" spans="1:6" ht="12.75" customHeight="1" x14ac:dyDescent="0.2">
      <c r="A726" s="61" t="s">
        <v>1438</v>
      </c>
      <c r="B726" s="95" t="s">
        <v>1439</v>
      </c>
      <c r="C726" s="62" t="s">
        <v>1438</v>
      </c>
      <c r="D726" s="292"/>
      <c r="E726" s="292"/>
      <c r="F726" s="64" t="str">
        <f t="shared" si="190"/>
        <v>-</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c r="E742" s="292"/>
      <c r="F742" s="64" t="str">
        <f t="shared" si="190"/>
        <v>-</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c r="E748" s="292"/>
      <c r="F748" s="64" t="str">
        <f t="shared" si="190"/>
        <v>-</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c r="E816" s="292"/>
      <c r="F816" s="64" t="str">
        <f t="shared" si="190"/>
        <v>-</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c r="E954" s="292"/>
      <c r="F954" s="64" t="str">
        <f t="shared" si="190"/>
        <v>-</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c r="E965" s="292"/>
      <c r="F965" s="64" t="str">
        <f t="shared" si="190"/>
        <v>-</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2" t="s">
        <v>1951</v>
      </c>
      <c r="B983" s="363"/>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c r="E987" s="295"/>
      <c r="F987" s="64" t="str">
        <f t="shared" si="191"/>
        <v>-</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1973</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1976</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1300</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13"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4</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50660</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4</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3245</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Provjera</v>
      </c>
      <c r="C218" s="145" t="s">
        <v>3246</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
      <c r="A219" s="160">
        <v>182</v>
      </c>
      <c r="B219" s="161" t="str">
        <f t="shared" si="19"/>
        <v>Provjera</v>
      </c>
      <c r="C219" s="145" t="s">
        <v>3247</v>
      </c>
      <c r="D219" s="150"/>
      <c r="E219" s="87">
        <f t="shared" si="20"/>
        <v>0</v>
      </c>
      <c r="F219" s="87">
        <f t="shared" si="21"/>
        <v>1</v>
      </c>
      <c r="G219" s="87"/>
      <c r="H219" s="87"/>
      <c r="I219" s="87"/>
      <c r="J219" s="87"/>
      <c r="K219" s="87"/>
      <c r="L219" s="87">
        <f>IF(AND('PR-RAS'!D184&gt;0,SUM('PR-RAS'!D721:D723)=0),1,0)</f>
        <v>1</v>
      </c>
      <c r="M219" s="87">
        <f>IF(AND('PR-RAS'!E184&gt;0,SUM('PR-RAS'!E721:E723)=0),1,0)</f>
        <v>1</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0</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2022-04-08T10:21:50Z</cp:lastPrinted>
  <dcterms:created xsi:type="dcterms:W3CDTF">2022-04-01T05:14:30Z</dcterms:created>
  <dcterms:modified xsi:type="dcterms:W3CDTF">2022-04-08T10:25:26Z</dcterms:modified>
</cp:coreProperties>
</file>