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Z:\STARO\DISK-MARINA\POPIS FIRMI I SVI DOKUMENTI\POPIS FIRMI\JVP ČEPIN\IZVJEŠTAJI-FINA\MIN-2022\"/>
    </mc:Choice>
  </mc:AlternateContent>
  <xr:revisionPtr revIDLastSave="0" documentId="13_ncr:1_{BF68FAF4-37AE-4C08-BC78-3FFB0240DB9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G279" i="9"/>
  <c r="F279" i="9"/>
  <c r="F278" i="9"/>
  <c r="F277" i="9"/>
  <c r="F276" i="9"/>
  <c r="F275" i="9"/>
  <c r="L274" i="9"/>
  <c r="F274" i="9" s="1"/>
  <c r="H274" i="9"/>
  <c r="I273" i="9"/>
  <c r="E273" i="9" s="1"/>
  <c r="B273" i="9" s="1"/>
  <c r="H273" i="9"/>
  <c r="F273" i="9"/>
  <c r="E272" i="9"/>
  <c r="M271" i="9"/>
  <c r="L271" i="9"/>
  <c r="F271" i="9" s="1"/>
  <c r="E271" i="9"/>
  <c r="M270" i="9"/>
  <c r="L270" i="9"/>
  <c r="F270" i="9" s="1"/>
  <c r="B270" i="9" s="1"/>
  <c r="E270" i="9"/>
  <c r="M269" i="9"/>
  <c r="L269" i="9"/>
  <c r="F269" i="9" s="1"/>
  <c r="E269" i="9"/>
  <c r="B269" i="9" s="1"/>
  <c r="M268" i="9"/>
  <c r="L268" i="9"/>
  <c r="F268" i="9"/>
  <c r="E268" i="9"/>
  <c r="M267" i="9"/>
  <c r="L267" i="9"/>
  <c r="F267" i="9"/>
  <c r="E267" i="9"/>
  <c r="M266" i="9"/>
  <c r="L266" i="9"/>
  <c r="F266" i="9" s="1"/>
  <c r="B266" i="9" s="1"/>
  <c r="E266" i="9"/>
  <c r="M265" i="9"/>
  <c r="L265" i="9"/>
  <c r="E265" i="9"/>
  <c r="M264" i="9"/>
  <c r="L264" i="9"/>
  <c r="F264" i="9"/>
  <c r="E264" i="9"/>
  <c r="M263" i="9"/>
  <c r="L263" i="9"/>
  <c r="F263" i="9" s="1"/>
  <c r="E263" i="9"/>
  <c r="M262" i="9"/>
  <c r="L262" i="9"/>
  <c r="F262" i="9" s="1"/>
  <c r="B262" i="9" s="1"/>
  <c r="E262" i="9"/>
  <c r="M261" i="9"/>
  <c r="L261" i="9"/>
  <c r="F261" i="9" s="1"/>
  <c r="E261" i="9"/>
  <c r="B261" i="9" s="1"/>
  <c r="M260" i="9"/>
  <c r="L260" i="9"/>
  <c r="F260" i="9"/>
  <c r="E260" i="9"/>
  <c r="M259" i="9"/>
  <c r="L259" i="9"/>
  <c r="F259" i="9"/>
  <c r="E259" i="9"/>
  <c r="M258" i="9"/>
  <c r="L258" i="9"/>
  <c r="F258" i="9" s="1"/>
  <c r="B258" i="9" s="1"/>
  <c r="E258" i="9"/>
  <c r="M257" i="9"/>
  <c r="L257" i="9"/>
  <c r="E257" i="9"/>
  <c r="M256" i="9"/>
  <c r="L256" i="9"/>
  <c r="F256" i="9"/>
  <c r="E256" i="9"/>
  <c r="M255" i="9"/>
  <c r="L255" i="9"/>
  <c r="F255" i="9" s="1"/>
  <c r="E255" i="9"/>
  <c r="M254" i="9"/>
  <c r="L254" i="9"/>
  <c r="E254" i="9"/>
  <c r="M253" i="9"/>
  <c r="L253" i="9"/>
  <c r="F253" i="9" s="1"/>
  <c r="E253" i="9"/>
  <c r="M252" i="9"/>
  <c r="L252" i="9"/>
  <c r="F252" i="9"/>
  <c r="E252" i="9"/>
  <c r="M251" i="9"/>
  <c r="L251" i="9"/>
  <c r="F251" i="9"/>
  <c r="E251" i="9"/>
  <c r="M250" i="9"/>
  <c r="L250" i="9"/>
  <c r="F250" i="9" s="1"/>
  <c r="B250" i="9" s="1"/>
  <c r="E250" i="9"/>
  <c r="M249" i="9"/>
  <c r="L249" i="9"/>
  <c r="E249" i="9"/>
  <c r="M248" i="9"/>
  <c r="L248" i="9"/>
  <c r="F248" i="9"/>
  <c r="E248" i="9"/>
  <c r="M247" i="9"/>
  <c r="L247" i="9"/>
  <c r="F247" i="9" s="1"/>
  <c r="E247" i="9"/>
  <c r="M246" i="9"/>
  <c r="L246" i="9"/>
  <c r="E246" i="9"/>
  <c r="M245" i="9"/>
  <c r="L245" i="9"/>
  <c r="F245" i="9" s="1"/>
  <c r="E245" i="9"/>
  <c r="M244" i="9"/>
  <c r="L244" i="9"/>
  <c r="F244" i="9"/>
  <c r="E244" i="9"/>
  <c r="M243" i="9"/>
  <c r="L243" i="9"/>
  <c r="F243" i="9"/>
  <c r="B243" i="9" s="1"/>
  <c r="E243" i="9"/>
  <c r="M242" i="9"/>
  <c r="L242" i="9"/>
  <c r="F242" i="9" s="1"/>
  <c r="B242" i="9" s="1"/>
  <c r="E242" i="9"/>
  <c r="M241" i="9"/>
  <c r="F241" i="9" s="1"/>
  <c r="L241" i="9"/>
  <c r="E241" i="9"/>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c r="B235" i="9" s="1"/>
  <c r="E235" i="9"/>
  <c r="M234" i="9"/>
  <c r="L234" i="9"/>
  <c r="F234" i="9" s="1"/>
  <c r="B234" i="9" s="1"/>
  <c r="E234" i="9"/>
  <c r="M233" i="9"/>
  <c r="L233" i="9"/>
  <c r="E233" i="9"/>
  <c r="M232" i="9"/>
  <c r="L232" i="9"/>
  <c r="F232" i="9"/>
  <c r="E232" i="9"/>
  <c r="M231" i="9"/>
  <c r="L231" i="9"/>
  <c r="F231" i="9" s="1"/>
  <c r="B231" i="9" s="1"/>
  <c r="E231" i="9"/>
  <c r="M230" i="9"/>
  <c r="L230" i="9"/>
  <c r="F230" i="9" s="1"/>
  <c r="B230" i="9" s="1"/>
  <c r="E230" i="9"/>
  <c r="M229" i="9"/>
  <c r="L229" i="9"/>
  <c r="F229" i="9" s="1"/>
  <c r="E229" i="9"/>
  <c r="B229" i="9" s="1"/>
  <c r="M228" i="9"/>
  <c r="L228" i="9"/>
  <c r="F228" i="9"/>
  <c r="E228" i="9"/>
  <c r="M227" i="9"/>
  <c r="L227" i="9"/>
  <c r="F227" i="9"/>
  <c r="B227" i="9" s="1"/>
  <c r="E227" i="9"/>
  <c r="M226" i="9"/>
  <c r="L226" i="9"/>
  <c r="F226" i="9" s="1"/>
  <c r="B226" i="9" s="1"/>
  <c r="E226" i="9"/>
  <c r="H225" i="9"/>
  <c r="E225" i="9" s="1"/>
  <c r="B225" i="9" s="1"/>
  <c r="G225" i="9"/>
  <c r="F225" i="9"/>
  <c r="M224" i="9"/>
  <c r="L224" i="9"/>
  <c r="F224" i="9"/>
  <c r="E224" i="9"/>
  <c r="B224" i="9" s="1"/>
  <c r="M223" i="9"/>
  <c r="L223" i="9"/>
  <c r="F223" i="9" s="1"/>
  <c r="B223" i="9" s="1"/>
  <c r="E223" i="9"/>
  <c r="M222" i="9"/>
  <c r="L222" i="9"/>
  <c r="E222" i="9"/>
  <c r="M221" i="9"/>
  <c r="F221" i="9" s="1"/>
  <c r="B221" i="9" s="1"/>
  <c r="L221" i="9"/>
  <c r="E221" i="9"/>
  <c r="M220" i="9"/>
  <c r="L220" i="9"/>
  <c r="F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G158" i="9"/>
  <c r="F158" i="9"/>
  <c r="E158" i="9"/>
  <c r="B158" i="9" s="1"/>
  <c r="H157" i="9"/>
  <c r="G157" i="9"/>
  <c r="F157" i="9"/>
  <c r="E157" i="9"/>
  <c r="H156" i="9"/>
  <c r="G156" i="9"/>
  <c r="E156" i="9" s="1"/>
  <c r="F156" i="9"/>
  <c r="B156" i="9" s="1"/>
  <c r="H155" i="9"/>
  <c r="G155" i="9"/>
  <c r="F155" i="9"/>
  <c r="E155" i="9"/>
  <c r="B155" i="9" s="1"/>
  <c r="H154" i="9"/>
  <c r="E154" i="9" s="1"/>
  <c r="G154" i="9"/>
  <c r="F154" i="9"/>
  <c r="H153" i="9"/>
  <c r="G153" i="9"/>
  <c r="E153" i="9" s="1"/>
  <c r="B153" i="9" s="1"/>
  <c r="F153" i="9"/>
  <c r="H152" i="9"/>
  <c r="G152" i="9"/>
  <c r="F152" i="9"/>
  <c r="H151" i="9"/>
  <c r="G151" i="9"/>
  <c r="E151" i="9" s="1"/>
  <c r="B151" i="9" s="1"/>
  <c r="F151" i="9"/>
  <c r="H150" i="9"/>
  <c r="E150" i="9" s="1"/>
  <c r="B150" i="9" s="1"/>
  <c r="G150" i="9"/>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E136" i="9" s="1"/>
  <c r="B136" i="9" s="1"/>
  <c r="F136" i="9"/>
  <c r="H135" i="9"/>
  <c r="G135" i="9"/>
  <c r="E135" i="9" s="1"/>
  <c r="B135" i="9" s="1"/>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B129" i="9" s="1"/>
  <c r="F129" i="9"/>
  <c r="H128" i="9"/>
  <c r="G128" i="9"/>
  <c r="E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B113" i="9" s="1"/>
  <c r="F113" i="9"/>
  <c r="H112" i="9"/>
  <c r="G112" i="9"/>
  <c r="E112" i="9" s="1"/>
  <c r="F112" i="9"/>
  <c r="H111" i="9"/>
  <c r="G111" i="9"/>
  <c r="E111" i="9" s="1"/>
  <c r="B111" i="9" s="1"/>
  <c r="F111" i="9"/>
  <c r="H110" i="9"/>
  <c r="E110" i="9" s="1"/>
  <c r="B110" i="9" s="1"/>
  <c r="G110" i="9"/>
  <c r="F110" i="9"/>
  <c r="H109" i="9"/>
  <c r="G109" i="9"/>
  <c r="F109" i="9"/>
  <c r="E109" i="9"/>
  <c r="B109" i="9" s="1"/>
  <c r="H108" i="9"/>
  <c r="G108" i="9"/>
  <c r="F108" i="9"/>
  <c r="H107" i="9"/>
  <c r="E107" i="9" s="1"/>
  <c r="B107" i="9" s="1"/>
  <c r="G107" i="9"/>
  <c r="F107" i="9"/>
  <c r="H106" i="9"/>
  <c r="G106" i="9"/>
  <c r="F106" i="9"/>
  <c r="E106" i="9"/>
  <c r="B106" i="9" s="1"/>
  <c r="H105" i="9"/>
  <c r="G105" i="9"/>
  <c r="E105" i="9" s="1"/>
  <c r="F105" i="9"/>
  <c r="H104" i="9"/>
  <c r="G104" i="9"/>
  <c r="E104" i="9" s="1"/>
  <c r="B104" i="9" s="1"/>
  <c r="F104" i="9"/>
  <c r="H103" i="9"/>
  <c r="G103" i="9"/>
  <c r="E103" i="9" s="1"/>
  <c r="B103" i="9" s="1"/>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B97" i="9" s="1"/>
  <c r="F97" i="9"/>
  <c r="H96" i="9"/>
  <c r="G96" i="9"/>
  <c r="E96" i="9" s="1"/>
  <c r="F96" i="9"/>
  <c r="H95" i="9"/>
  <c r="G95" i="9"/>
  <c r="E95" i="9" s="1"/>
  <c r="B95" i="9" s="1"/>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F89" i="9"/>
  <c r="H88" i="9"/>
  <c r="G88" i="9"/>
  <c r="E88" i="9" s="1"/>
  <c r="B88" i="9" s="1"/>
  <c r="F88" i="9"/>
  <c r="H87" i="9"/>
  <c r="G87" i="9"/>
  <c r="E87" i="9" s="1"/>
  <c r="B87" i="9" s="1"/>
  <c r="F87" i="9"/>
  <c r="H86" i="9"/>
  <c r="E86" i="9" s="1"/>
  <c r="G86" i="9"/>
  <c r="F86" i="9"/>
  <c r="B86" i="9"/>
  <c r="H85" i="9"/>
  <c r="G85" i="9"/>
  <c r="F85" i="9"/>
  <c r="E85" i="9"/>
  <c r="B85" i="9" s="1"/>
  <c r="H84" i="9"/>
  <c r="G84" i="9"/>
  <c r="F84" i="9"/>
  <c r="H83" i="9"/>
  <c r="G83" i="9"/>
  <c r="F83" i="9"/>
  <c r="E83" i="9"/>
  <c r="B83" i="9" s="1"/>
  <c r="H82" i="9"/>
  <c r="G82" i="9"/>
  <c r="F82" i="9"/>
  <c r="E82" i="9"/>
  <c r="H81" i="9"/>
  <c r="G81" i="9"/>
  <c r="E81" i="9" s="1"/>
  <c r="B81" i="9" s="1"/>
  <c r="F81" i="9"/>
  <c r="H80" i="9"/>
  <c r="G80" i="9"/>
  <c r="E80" i="9" s="1"/>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F73" i="9"/>
  <c r="H72" i="9"/>
  <c r="G72" i="9"/>
  <c r="E72" i="9" s="1"/>
  <c r="B72" i="9" s="1"/>
  <c r="F72" i="9"/>
  <c r="H71" i="9"/>
  <c r="G71" i="9"/>
  <c r="E71" i="9" s="1"/>
  <c r="B71" i="9" s="1"/>
  <c r="F71" i="9"/>
  <c r="H70" i="9"/>
  <c r="E70" i="9" s="1"/>
  <c r="G70" i="9"/>
  <c r="F70" i="9"/>
  <c r="B70" i="9"/>
  <c r="H69" i="9"/>
  <c r="G69" i="9"/>
  <c r="E69" i="9" s="1"/>
  <c r="B69" i="9" s="1"/>
  <c r="F69" i="9"/>
  <c r="H68" i="9"/>
  <c r="G68" i="9"/>
  <c r="F68" i="9"/>
  <c r="H67" i="9"/>
  <c r="G67" i="9"/>
  <c r="F67" i="9"/>
  <c r="E67" i="9"/>
  <c r="B67" i="9" s="1"/>
  <c r="H66" i="9"/>
  <c r="G66" i="9"/>
  <c r="F66" i="9"/>
  <c r="E66" i="9"/>
  <c r="H65" i="9"/>
  <c r="G65" i="9"/>
  <c r="E65" i="9" s="1"/>
  <c r="B65" i="9" s="1"/>
  <c r="F65" i="9"/>
  <c r="H64" i="9"/>
  <c r="G64" i="9"/>
  <c r="E64" i="9" s="1"/>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E54" i="9" s="1"/>
  <c r="G54" i="9"/>
  <c r="F54" i="9"/>
  <c r="B54" i="9"/>
  <c r="H53" i="9"/>
  <c r="G53" i="9"/>
  <c r="F53" i="9"/>
  <c r="E53" i="9"/>
  <c r="B53" i="9" s="1"/>
  <c r="H52" i="9"/>
  <c r="G52" i="9"/>
  <c r="F52" i="9"/>
  <c r="H51" i="9"/>
  <c r="G51" i="9"/>
  <c r="F51" i="9"/>
  <c r="E51" i="9"/>
  <c r="B51" i="9" s="1"/>
  <c r="H50" i="9"/>
  <c r="G50" i="9"/>
  <c r="F50" i="9"/>
  <c r="E50" i="9"/>
  <c r="H49" i="9"/>
  <c r="G49" i="9"/>
  <c r="E49" i="9" s="1"/>
  <c r="B49" i="9" s="1"/>
  <c r="F49" i="9"/>
  <c r="H48" i="9"/>
  <c r="G48" i="9"/>
  <c r="E48" i="9" s="1"/>
  <c r="F48" i="9"/>
  <c r="H47" i="9"/>
  <c r="G47" i="9"/>
  <c r="E47" i="9" s="1"/>
  <c r="B47" i="9" s="1"/>
  <c r="F47" i="9"/>
  <c r="H46" i="9"/>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E38" i="9" s="1"/>
  <c r="G38" i="9"/>
  <c r="F38" i="9"/>
  <c r="B38" i="9"/>
  <c r="H37" i="9"/>
  <c r="G37" i="9"/>
  <c r="F37" i="9"/>
  <c r="E37" i="9"/>
  <c r="B37" i="9" s="1"/>
  <c r="H36" i="9"/>
  <c r="G36" i="9"/>
  <c r="F36" i="9"/>
  <c r="H35" i="9"/>
  <c r="G35" i="9"/>
  <c r="F35" i="9"/>
  <c r="E35" i="9"/>
  <c r="B35" i="9" s="1"/>
  <c r="H34" i="9"/>
  <c r="G34" i="9"/>
  <c r="F34" i="9"/>
  <c r="E34" i="9"/>
  <c r="H33" i="9"/>
  <c r="G33" i="9"/>
  <c r="E33" i="9" s="1"/>
  <c r="B33" i="9" s="1"/>
  <c r="F33" i="9"/>
  <c r="H32" i="9"/>
  <c r="G32" i="9"/>
  <c r="E32" i="9" s="1"/>
  <c r="F32" i="9"/>
  <c r="H31" i="9"/>
  <c r="G31" i="9"/>
  <c r="E31" i="9" s="1"/>
  <c r="B31" i="9" s="1"/>
  <c r="F31" i="9"/>
  <c r="H30" i="9"/>
  <c r="G30" i="9"/>
  <c r="F30" i="9"/>
  <c r="H29" i="9"/>
  <c r="G29" i="9"/>
  <c r="F29" i="9"/>
  <c r="H28" i="9"/>
  <c r="G28" i="9"/>
  <c r="F28" i="9"/>
  <c r="H27" i="9"/>
  <c r="E27" i="9" s="1"/>
  <c r="B27" i="9" s="1"/>
  <c r="G27" i="9"/>
  <c r="F27" i="9"/>
  <c r="H26" i="9"/>
  <c r="G26" i="9"/>
  <c r="F26" i="9"/>
  <c r="H25" i="9"/>
  <c r="G25" i="9"/>
  <c r="F25" i="9"/>
  <c r="H24" i="9"/>
  <c r="G24" i="9"/>
  <c r="E24" i="9" s="1"/>
  <c r="B24" i="9" s="1"/>
  <c r="F24" i="9"/>
  <c r="H23" i="9"/>
  <c r="G23" i="9"/>
  <c r="E23" i="9" s="1"/>
  <c r="B23" i="9" s="1"/>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s="1"/>
  <c r="C1481" i="1" s="1"/>
  <c r="E44" i="7"/>
  <c r="D44" i="7"/>
  <c r="E39" i="7"/>
  <c r="D39" i="7"/>
  <c r="D38" i="7" s="1"/>
  <c r="E38" i="7"/>
  <c r="E30" i="7"/>
  <c r="D30" i="7"/>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E528"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E421" i="4" s="1"/>
  <c r="D435" i="4"/>
  <c r="F434" i="4"/>
  <c r="F433" i="4"/>
  <c r="F432" i="4"/>
  <c r="F431" i="4"/>
  <c r="E430" i="4"/>
  <c r="D430" i="4"/>
  <c r="F430" i="4" s="1"/>
  <c r="F429" i="4"/>
  <c r="F428" i="4"/>
  <c r="F427" i="4"/>
  <c r="E427" i="4"/>
  <c r="D427" i="4"/>
  <c r="F426" i="4"/>
  <c r="F425" i="4"/>
  <c r="F424" i="4"/>
  <c r="F423" i="4"/>
  <c r="E422" i="4"/>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E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H1577" i="1"/>
  <c r="G1577" i="1"/>
  <c r="C1577" i="1"/>
  <c r="C1576" i="1"/>
  <c r="H1576" i="1" s="1"/>
  <c r="G1575" i="1"/>
  <c r="C1575" i="1"/>
  <c r="H1575" i="1" s="1"/>
  <c r="C1574" i="1"/>
  <c r="G1574" i="1" s="1"/>
  <c r="H1573" i="1"/>
  <c r="G1573" i="1"/>
  <c r="C1573" i="1"/>
  <c r="H1572" i="1"/>
  <c r="C1572" i="1"/>
  <c r="G1572" i="1" s="1"/>
  <c r="C1571" i="1"/>
  <c r="H1571" i="1" s="1"/>
  <c r="C1570" i="1"/>
  <c r="G1570" i="1" s="1"/>
  <c r="H1569" i="1"/>
  <c r="G1569" i="1"/>
  <c r="C1569" i="1"/>
  <c r="C1568" i="1"/>
  <c r="H1568" i="1" s="1"/>
  <c r="C1567" i="1"/>
  <c r="H1567" i="1" s="1"/>
  <c r="C1566" i="1"/>
  <c r="G1566" i="1" s="1"/>
  <c r="H1565" i="1"/>
  <c r="G1565" i="1"/>
  <c r="C1565" i="1"/>
  <c r="C1564" i="1"/>
  <c r="G1564" i="1" s="1"/>
  <c r="C1563" i="1"/>
  <c r="H1563" i="1" s="1"/>
  <c r="C1562" i="1"/>
  <c r="G1562" i="1" s="1"/>
  <c r="H1561" i="1"/>
  <c r="G1561" i="1"/>
  <c r="C1561" i="1"/>
  <c r="C1560" i="1"/>
  <c r="H1560" i="1" s="1"/>
  <c r="C1559" i="1"/>
  <c r="H1559" i="1" s="1"/>
  <c r="C1558" i="1"/>
  <c r="G1558" i="1" s="1"/>
  <c r="H1557" i="1"/>
  <c r="G1557" i="1"/>
  <c r="C1557" i="1"/>
  <c r="H1556" i="1"/>
  <c r="C1556" i="1"/>
  <c r="G1556" i="1" s="1"/>
  <c r="C1555" i="1"/>
  <c r="H1555" i="1" s="1"/>
  <c r="C1554" i="1"/>
  <c r="G1554" i="1" s="1"/>
  <c r="H1553" i="1"/>
  <c r="G1553" i="1"/>
  <c r="C1553" i="1"/>
  <c r="C1552" i="1"/>
  <c r="H1552" i="1" s="1"/>
  <c r="C1551" i="1"/>
  <c r="H1551" i="1" s="1"/>
  <c r="C1550" i="1"/>
  <c r="G1550" i="1" s="1"/>
  <c r="H1549" i="1"/>
  <c r="G1549" i="1"/>
  <c r="C1549" i="1"/>
  <c r="H1548" i="1"/>
  <c r="C1548" i="1"/>
  <c r="G1548" i="1" s="1"/>
  <c r="C1547" i="1"/>
  <c r="H1547" i="1" s="1"/>
  <c r="C1546" i="1"/>
  <c r="G1546" i="1" s="1"/>
  <c r="H1545" i="1"/>
  <c r="G1545" i="1"/>
  <c r="C1545" i="1"/>
  <c r="C1544" i="1"/>
  <c r="H1544" i="1" s="1"/>
  <c r="C1543" i="1"/>
  <c r="H1543" i="1" s="1"/>
  <c r="C1542" i="1"/>
  <c r="G1542" i="1" s="1"/>
  <c r="H1541" i="1"/>
  <c r="G1541" i="1"/>
  <c r="C1541" i="1"/>
  <c r="H1540" i="1"/>
  <c r="G1540" i="1"/>
  <c r="C1540" i="1"/>
  <c r="C1539" i="1"/>
  <c r="H1539" i="1" s="1"/>
  <c r="H1538" i="1"/>
  <c r="C1538" i="1"/>
  <c r="G1538" i="1" s="1"/>
  <c r="H1537" i="1"/>
  <c r="G1537" i="1"/>
  <c r="C1537" i="1"/>
  <c r="C1536" i="1"/>
  <c r="H1536" i="1" s="1"/>
  <c r="C1535" i="1"/>
  <c r="H1535" i="1" s="1"/>
  <c r="C1534" i="1"/>
  <c r="G1534" i="1" s="1"/>
  <c r="H1533" i="1"/>
  <c r="G1533" i="1"/>
  <c r="C1533" i="1"/>
  <c r="C1532" i="1"/>
  <c r="G1532" i="1" s="1"/>
  <c r="C1531" i="1"/>
  <c r="H1531" i="1" s="1"/>
  <c r="C1530" i="1"/>
  <c r="G1530" i="1" s="1"/>
  <c r="H1529" i="1"/>
  <c r="G1529" i="1"/>
  <c r="C1529" i="1"/>
  <c r="C1528" i="1"/>
  <c r="H1528" i="1" s="1"/>
  <c r="C1527" i="1"/>
  <c r="H1527" i="1" s="1"/>
  <c r="C1526" i="1"/>
  <c r="G1526" i="1" s="1"/>
  <c r="H1525" i="1"/>
  <c r="G1525" i="1"/>
  <c r="C1525" i="1"/>
  <c r="C1523" i="1"/>
  <c r="H1523" i="1" s="1"/>
  <c r="C1522" i="1"/>
  <c r="G1522" i="1" s="1"/>
  <c r="H1521" i="1"/>
  <c r="G1521" i="1"/>
  <c r="C1521" i="1"/>
  <c r="C1520" i="1"/>
  <c r="H1520" i="1" s="1"/>
  <c r="C1519" i="1"/>
  <c r="H1519" i="1" s="1"/>
  <c r="H1516" i="1"/>
  <c r="G1516" i="1"/>
  <c r="C1516" i="1"/>
  <c r="G1515" i="1"/>
  <c r="C1515" i="1"/>
  <c r="H1515" i="1" s="1"/>
  <c r="H1514" i="1"/>
  <c r="C1514" i="1"/>
  <c r="G1514" i="1" s="1"/>
  <c r="H1513" i="1"/>
  <c r="G1513" i="1"/>
  <c r="C1513" i="1"/>
  <c r="C1512" i="1"/>
  <c r="H1512" i="1" s="1"/>
  <c r="C1511" i="1"/>
  <c r="H1511" i="1" s="1"/>
  <c r="C1510" i="1"/>
  <c r="G1510" i="1" s="1"/>
  <c r="H1509" i="1"/>
  <c r="G1509" i="1"/>
  <c r="C1509" i="1"/>
  <c r="H1508" i="1"/>
  <c r="C1508" i="1"/>
  <c r="G1508" i="1" s="1"/>
  <c r="C1507" i="1"/>
  <c r="H1507" i="1" s="1"/>
  <c r="H1506" i="1"/>
  <c r="C1506" i="1"/>
  <c r="G1506" i="1" s="1"/>
  <c r="H1505" i="1"/>
  <c r="G1505" i="1"/>
  <c r="C1505" i="1"/>
  <c r="C1504" i="1"/>
  <c r="H1504" i="1" s="1"/>
  <c r="C1503" i="1"/>
  <c r="H1503" i="1" s="1"/>
  <c r="C1502" i="1"/>
  <c r="G1502" i="1" s="1"/>
  <c r="C1501" i="1"/>
  <c r="G1501" i="1" s="1"/>
  <c r="H1500" i="1"/>
  <c r="G1500" i="1"/>
  <c r="C1500" i="1"/>
  <c r="C1499" i="1"/>
  <c r="H1499" i="1" s="1"/>
  <c r="C1498" i="1"/>
  <c r="G1498" i="1" s="1"/>
  <c r="H1497" i="1"/>
  <c r="G1497" i="1"/>
  <c r="C1497" i="1"/>
  <c r="C1496" i="1"/>
  <c r="H1496" i="1" s="1"/>
  <c r="C1495" i="1"/>
  <c r="H1495" i="1" s="1"/>
  <c r="C1494" i="1"/>
  <c r="G1494" i="1" s="1"/>
  <c r="H1493" i="1"/>
  <c r="G1493" i="1"/>
  <c r="C1493" i="1"/>
  <c r="C1492" i="1"/>
  <c r="G1492" i="1" s="1"/>
  <c r="C1491" i="1"/>
  <c r="H1491" i="1" s="1"/>
  <c r="C1490" i="1"/>
  <c r="G1490" i="1" s="1"/>
  <c r="H1489" i="1"/>
  <c r="G1489" i="1"/>
  <c r="C1489" i="1"/>
  <c r="C1488" i="1"/>
  <c r="H1488" i="1" s="1"/>
  <c r="C1487" i="1"/>
  <c r="H1487" i="1" s="1"/>
  <c r="C1486" i="1"/>
  <c r="G1486" i="1" s="1"/>
  <c r="C1485" i="1"/>
  <c r="H1485" i="1" s="1"/>
  <c r="C1484" i="1"/>
  <c r="G1484" i="1" s="1"/>
  <c r="C1483" i="1"/>
  <c r="H1483" i="1" s="1"/>
  <c r="C1482" i="1"/>
  <c r="G1482" i="1" s="1"/>
  <c r="C1480" i="1"/>
  <c r="H1479" i="1"/>
  <c r="G1479" i="1"/>
  <c r="I1479" i="1" s="1"/>
  <c r="D1479" i="1"/>
  <c r="C1479" i="1"/>
  <c r="J1479" i="1" s="1"/>
  <c r="D1478" i="1"/>
  <c r="C1478" i="1"/>
  <c r="H1478" i="1" s="1"/>
  <c r="D1477" i="1"/>
  <c r="C1477" i="1"/>
  <c r="J1477" i="1" s="1"/>
  <c r="D1476" i="1"/>
  <c r="C1476" i="1"/>
  <c r="D1475" i="1"/>
  <c r="C1475" i="1"/>
  <c r="H1475" i="1" s="1"/>
  <c r="D1474" i="1"/>
  <c r="C1474" i="1"/>
  <c r="J1474" i="1" s="1"/>
  <c r="D1473" i="1"/>
  <c r="G1473" i="1" s="1"/>
  <c r="C1473" i="1"/>
  <c r="H1472" i="1"/>
  <c r="G1472" i="1"/>
  <c r="I1472" i="1" s="1"/>
  <c r="D1472" i="1"/>
  <c r="C1472" i="1"/>
  <c r="J1472" i="1" s="1"/>
  <c r="D1471" i="1"/>
  <c r="C1471" i="1"/>
  <c r="H1471" i="1" s="1"/>
  <c r="G1470" i="1"/>
  <c r="D1470" i="1"/>
  <c r="C1470" i="1"/>
  <c r="H1470" i="1" s="1"/>
  <c r="G1469" i="1"/>
  <c r="D1469" i="1"/>
  <c r="C1469" i="1"/>
  <c r="D1468" i="1"/>
  <c r="C1468" i="1"/>
  <c r="J1468" i="1" s="1"/>
  <c r="D1467" i="1"/>
  <c r="C1467" i="1"/>
  <c r="H1467" i="1" s="1"/>
  <c r="G1466" i="1"/>
  <c r="D1466" i="1"/>
  <c r="C1466" i="1"/>
  <c r="J1466" i="1" s="1"/>
  <c r="G1465" i="1"/>
  <c r="D1465" i="1"/>
  <c r="C1465" i="1"/>
  <c r="H1464" i="1"/>
  <c r="D1464" i="1"/>
  <c r="C1464" i="1"/>
  <c r="J1464" i="1" s="1"/>
  <c r="D1463" i="1"/>
  <c r="C1463" i="1"/>
  <c r="H1463" i="1" s="1"/>
  <c r="G1462" i="1"/>
  <c r="D1462" i="1"/>
  <c r="C1462" i="1"/>
  <c r="J1462" i="1" s="1"/>
  <c r="G1461" i="1"/>
  <c r="D1461" i="1"/>
  <c r="C1461" i="1"/>
  <c r="H1461" i="1" s="1"/>
  <c r="G1460" i="1"/>
  <c r="D1460" i="1"/>
  <c r="C1460" i="1"/>
  <c r="H1459" i="1"/>
  <c r="D1459" i="1"/>
  <c r="C1459" i="1"/>
  <c r="J1459" i="1" s="1"/>
  <c r="D1458" i="1"/>
  <c r="C1458" i="1"/>
  <c r="H1458" i="1" s="1"/>
  <c r="G1457" i="1"/>
  <c r="D1457" i="1"/>
  <c r="C1457" i="1"/>
  <c r="J1457" i="1" s="1"/>
  <c r="G1456" i="1"/>
  <c r="D1456" i="1"/>
  <c r="C1456" i="1"/>
  <c r="H1455" i="1"/>
  <c r="D1455" i="1"/>
  <c r="C1455" i="1"/>
  <c r="J1455" i="1" s="1"/>
  <c r="D1454" i="1"/>
  <c r="C1454" i="1"/>
  <c r="G1454" i="1" s="1"/>
  <c r="D1453" i="1"/>
  <c r="J1452" i="1"/>
  <c r="D1452" i="1"/>
  <c r="C1452" i="1"/>
  <c r="G1451" i="1"/>
  <c r="D1451" i="1"/>
  <c r="C1451" i="1"/>
  <c r="D1450" i="1"/>
  <c r="G1450" i="1" s="1"/>
  <c r="C1450" i="1"/>
  <c r="H1449" i="1"/>
  <c r="G1449" i="1"/>
  <c r="I1449" i="1" s="1"/>
  <c r="D1449" i="1"/>
  <c r="C1449" i="1"/>
  <c r="J1449" i="1" s="1"/>
  <c r="D1448" i="1"/>
  <c r="C1448" i="1"/>
  <c r="H1448" i="1" s="1"/>
  <c r="D1447" i="1"/>
  <c r="C1447" i="1"/>
  <c r="J1447" i="1" s="1"/>
  <c r="H1446" i="1"/>
  <c r="G1446" i="1"/>
  <c r="I1446" i="1" s="1"/>
  <c r="D1446" i="1"/>
  <c r="J1446" i="1" s="1"/>
  <c r="C1446" i="1"/>
  <c r="H1445" i="1"/>
  <c r="D1445" i="1"/>
  <c r="C1445" i="1"/>
  <c r="G1445" i="1" s="1"/>
  <c r="D1444" i="1"/>
  <c r="J1444" i="1" s="1"/>
  <c r="C1444" i="1"/>
  <c r="H1444" i="1" s="1"/>
  <c r="H1443" i="1"/>
  <c r="D1443" i="1"/>
  <c r="C1443" i="1"/>
  <c r="G1443" i="1" s="1"/>
  <c r="I1443" i="1" s="1"/>
  <c r="D1442" i="1"/>
  <c r="J1442" i="1" s="1"/>
  <c r="C1442" i="1"/>
  <c r="H1442" i="1" s="1"/>
  <c r="H1441" i="1"/>
  <c r="D1441" i="1"/>
  <c r="C1441" i="1"/>
  <c r="G1441" i="1" s="1"/>
  <c r="I1441" i="1" s="1"/>
  <c r="D1440" i="1"/>
  <c r="J1440" i="1" s="1"/>
  <c r="C1440" i="1"/>
  <c r="H1440" i="1" s="1"/>
  <c r="H1439" i="1"/>
  <c r="D1439" i="1"/>
  <c r="C1439" i="1"/>
  <c r="G1439" i="1" s="1"/>
  <c r="I1439" i="1" s="1"/>
  <c r="H1438" i="1"/>
  <c r="D1438" i="1"/>
  <c r="C1438" i="1"/>
  <c r="G1438" i="1" s="1"/>
  <c r="H1437" i="1"/>
  <c r="D1437" i="1"/>
  <c r="C1437" i="1"/>
  <c r="G1437" i="1" s="1"/>
  <c r="D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D1324" i="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G1245" i="1" s="1"/>
  <c r="D1244" i="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D1225" i="1"/>
  <c r="H1225" i="1" s="1"/>
  <c r="C1225" i="1"/>
  <c r="D1224" i="1"/>
  <c r="C1224" i="1"/>
  <c r="D1223" i="1"/>
  <c r="H1223" i="1" s="1"/>
  <c r="C1223" i="1"/>
  <c r="D1222" i="1"/>
  <c r="H1221" i="1"/>
  <c r="G1221" i="1"/>
  <c r="D1221" i="1"/>
  <c r="C1221" i="1"/>
  <c r="H1220" i="1"/>
  <c r="G1220" i="1"/>
  <c r="D1220" i="1"/>
  <c r="C1220" i="1"/>
  <c r="H1219" i="1"/>
  <c r="G1219" i="1"/>
  <c r="D1219" i="1"/>
  <c r="C1219" i="1"/>
  <c r="H1218" i="1"/>
  <c r="G1218" i="1"/>
  <c r="D1218" i="1"/>
  <c r="C1218" i="1"/>
  <c r="D1217" i="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4" i="1" s="1"/>
  <c r="H1053" i="1"/>
  <c r="G1053" i="1"/>
  <c r="D1053" i="1"/>
  <c r="C1053" i="1"/>
  <c r="H1052" i="1"/>
  <c r="G1052" i="1"/>
  <c r="D1052" i="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C1000" i="1"/>
  <c r="H999" i="1"/>
  <c r="G999" i="1"/>
  <c r="D999" i="1"/>
  <c r="C999" i="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G649" i="1" s="1"/>
  <c r="H648" i="1"/>
  <c r="G648" i="1"/>
  <c r="D648" i="1"/>
  <c r="C648" i="1"/>
  <c r="H647" i="1"/>
  <c r="G647" i="1"/>
  <c r="D647" i="1"/>
  <c r="C647" i="1"/>
  <c r="H646" i="1"/>
  <c r="G646" i="1"/>
  <c r="D646" i="1"/>
  <c r="C646" i="1"/>
  <c r="D645" i="1"/>
  <c r="D644" i="1"/>
  <c r="C644" i="1"/>
  <c r="D643" i="1"/>
  <c r="C643" i="1"/>
  <c r="H643" i="1" s="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H412" i="1" s="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D187" i="1"/>
  <c r="H187" i="1" s="1"/>
  <c r="C187" i="1"/>
  <c r="D186" i="1"/>
  <c r="C186" i="1"/>
  <c r="H185" i="1"/>
  <c r="G185" i="1"/>
  <c r="D185" i="1"/>
  <c r="C185" i="1"/>
  <c r="D184" i="1"/>
  <c r="C184" i="1"/>
  <c r="H183" i="1"/>
  <c r="G183" i="1"/>
  <c r="D183" i="1"/>
  <c r="C183" i="1"/>
  <c r="D182" i="1"/>
  <c r="C182" i="1"/>
  <c r="H182" i="1" s="1"/>
  <c r="D181" i="1"/>
  <c r="C181" i="1"/>
  <c r="D180" i="1"/>
  <c r="H180" i="1" s="1"/>
  <c r="C180" i="1"/>
  <c r="H179" i="1"/>
  <c r="G179" i="1"/>
  <c r="D179" i="1"/>
  <c r="C179" i="1"/>
  <c r="H178" i="1"/>
  <c r="G178" i="1"/>
  <c r="D178" i="1"/>
  <c r="C178" i="1"/>
  <c r="H177" i="1"/>
  <c r="G177" i="1"/>
  <c r="D177" i="1"/>
  <c r="C177" i="1"/>
  <c r="D176" i="1"/>
  <c r="G176" i="1" s="1"/>
  <c r="C176" i="1"/>
  <c r="D175" i="1"/>
  <c r="C175" i="1"/>
  <c r="D174" i="1"/>
  <c r="C174" i="1"/>
  <c r="D173" i="1"/>
  <c r="C173" i="1"/>
  <c r="D172" i="1"/>
  <c r="C172" i="1"/>
  <c r="H171" i="1"/>
  <c r="G171" i="1"/>
  <c r="D171" i="1"/>
  <c r="C171" i="1"/>
  <c r="D170" i="1"/>
  <c r="C170" i="1"/>
  <c r="D169" i="1"/>
  <c r="H169" i="1" s="1"/>
  <c r="C169" i="1"/>
  <c r="D168" i="1"/>
  <c r="C168" i="1"/>
  <c r="D167" i="1"/>
  <c r="C167" i="1"/>
  <c r="H167" i="1" s="1"/>
  <c r="D166" i="1"/>
  <c r="C166" i="1"/>
  <c r="D165" i="1"/>
  <c r="C165" i="1"/>
  <c r="H164" i="1"/>
  <c r="G164" i="1"/>
  <c r="D164" i="1"/>
  <c r="C164" i="1"/>
  <c r="D163" i="1"/>
  <c r="C163" i="1"/>
  <c r="D162" i="1"/>
  <c r="C162" i="1"/>
  <c r="D161" i="1"/>
  <c r="C161" i="1"/>
  <c r="D160" i="1"/>
  <c r="G160" i="1" s="1"/>
  <c r="C160" i="1"/>
  <c r="H158" i="1"/>
  <c r="G158" i="1"/>
  <c r="D158" i="1"/>
  <c r="C158" i="1"/>
  <c r="D157" i="1"/>
  <c r="C157" i="1"/>
  <c r="D156" i="1"/>
  <c r="C156" i="1"/>
  <c r="D155" i="1"/>
  <c r="C155" i="1"/>
  <c r="D154" i="1"/>
  <c r="C154" i="1"/>
  <c r="H154" i="1" s="1"/>
  <c r="H153" i="1"/>
  <c r="G153" i="1"/>
  <c r="D153" i="1"/>
  <c r="C153" i="1"/>
  <c r="H152" i="1"/>
  <c r="G152" i="1"/>
  <c r="D152" i="1"/>
  <c r="C152" i="1"/>
  <c r="H151" i="1"/>
  <c r="G151" i="1"/>
  <c r="D151" i="1"/>
  <c r="C151" i="1"/>
  <c r="D150" i="1"/>
  <c r="C150" i="1"/>
  <c r="D149" i="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H121" i="1"/>
  <c r="D121" i="1"/>
  <c r="C121" i="1"/>
  <c r="G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C65" i="1"/>
  <c r="D64" i="1"/>
  <c r="C64" i="1"/>
  <c r="H63" i="1"/>
  <c r="G63" i="1"/>
  <c r="D63" i="1"/>
  <c r="C63" i="1"/>
  <c r="H62" i="1"/>
  <c r="G62" i="1"/>
  <c r="D62" i="1"/>
  <c r="C62" i="1"/>
  <c r="H61" i="1"/>
  <c r="G61" i="1"/>
  <c r="D61" i="1"/>
  <c r="C61" i="1"/>
  <c r="D60" i="1"/>
  <c r="C60" i="1"/>
  <c r="H60" i="1" s="1"/>
  <c r="H59" i="1"/>
  <c r="G59" i="1"/>
  <c r="D59" i="1"/>
  <c r="C59" i="1"/>
  <c r="D58" i="1"/>
  <c r="G57" i="1"/>
  <c r="D57" i="1"/>
  <c r="C57" i="1"/>
  <c r="H57" i="1" s="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32" i="1" l="1"/>
  <c r="G1224" i="1"/>
  <c r="H1056" i="1"/>
  <c r="H1050" i="1"/>
  <c r="H1048" i="1"/>
  <c r="H1033" i="1"/>
  <c r="H1006" i="1"/>
  <c r="F216" i="9"/>
  <c r="G669" i="1"/>
  <c r="H644" i="1"/>
  <c r="H642" i="1"/>
  <c r="E196" i="4"/>
  <c r="D192" i="1" s="1"/>
  <c r="H184" i="1"/>
  <c r="F222" i="9"/>
  <c r="B222" i="9" s="1"/>
  <c r="H173" i="1"/>
  <c r="G169" i="1"/>
  <c r="H160" i="1"/>
  <c r="H155" i="1"/>
  <c r="H156" i="1"/>
  <c r="F217" i="9"/>
  <c r="B217" i="9" s="1"/>
  <c r="G65" i="1"/>
  <c r="G1240" i="1"/>
  <c r="G1264" i="1"/>
  <c r="G1244" i="1"/>
  <c r="E279" i="9"/>
  <c r="B279" i="9" s="1"/>
  <c r="G1223" i="1"/>
  <c r="G1225" i="1"/>
  <c r="E238" i="5"/>
  <c r="F238" i="5" s="1"/>
  <c r="H1216" i="1"/>
  <c r="H1217" i="1"/>
  <c r="F239" i="5"/>
  <c r="H1156" i="1"/>
  <c r="H1155" i="1"/>
  <c r="E287" i="9"/>
  <c r="B287" i="9" s="1"/>
  <c r="H1064" i="1"/>
  <c r="F78" i="5"/>
  <c r="H1032" i="1"/>
  <c r="G1030" i="1"/>
  <c r="G1006" i="1"/>
  <c r="H1000" i="1"/>
  <c r="H997" i="1"/>
  <c r="H998" i="1"/>
  <c r="F19" i="5"/>
  <c r="H1501" i="1"/>
  <c r="G1485" i="1"/>
  <c r="H1492" i="1"/>
  <c r="H1481" i="1"/>
  <c r="G1481" i="1"/>
  <c r="H1484" i="1"/>
  <c r="E42" i="9"/>
  <c r="B42" i="9" s="1"/>
  <c r="C58" i="1"/>
  <c r="G1322" i="1"/>
  <c r="G1324" i="1"/>
  <c r="G713" i="1"/>
  <c r="G711" i="1"/>
  <c r="G670" i="1"/>
  <c r="G659" i="1"/>
  <c r="H367" i="1"/>
  <c r="G366" i="1"/>
  <c r="G364" i="1"/>
  <c r="G365" i="1"/>
  <c r="F369" i="4"/>
  <c r="G288" i="1"/>
  <c r="H207" i="1"/>
  <c r="H206" i="1"/>
  <c r="F210" i="4"/>
  <c r="G187" i="1"/>
  <c r="H186" i="1"/>
  <c r="F188" i="4"/>
  <c r="H181" i="1"/>
  <c r="G180" i="1"/>
  <c r="F219" i="9"/>
  <c r="B219" i="9" s="1"/>
  <c r="F218" i="9"/>
  <c r="B218" i="9" s="1"/>
  <c r="H176" i="1"/>
  <c r="H175" i="1"/>
  <c r="F177" i="4"/>
  <c r="H174" i="1"/>
  <c r="H172" i="1"/>
  <c r="H170" i="1"/>
  <c r="H168" i="1"/>
  <c r="G166" i="1"/>
  <c r="E163" i="4"/>
  <c r="D159" i="1" s="1"/>
  <c r="G165" i="1"/>
  <c r="F169" i="4"/>
  <c r="G163" i="1"/>
  <c r="E40" i="9"/>
  <c r="B40" i="9" s="1"/>
  <c r="G162" i="1"/>
  <c r="H161" i="1"/>
  <c r="F164" i="4"/>
  <c r="E152" i="4"/>
  <c r="D148" i="1" s="1"/>
  <c r="H157" i="1"/>
  <c r="F159" i="4"/>
  <c r="E39" i="9"/>
  <c r="B39" i="9" s="1"/>
  <c r="G149" i="1"/>
  <c r="F153" i="4"/>
  <c r="G150" i="1"/>
  <c r="G135" i="1"/>
  <c r="G146" i="1"/>
  <c r="H131" i="1"/>
  <c r="H130" i="1"/>
  <c r="G132" i="1"/>
  <c r="F134" i="4"/>
  <c r="G123" i="1"/>
  <c r="F125" i="4"/>
  <c r="H79" i="1"/>
  <c r="E82" i="4"/>
  <c r="D78" i="1" s="1"/>
  <c r="H81" i="1"/>
  <c r="G66" i="1"/>
  <c r="E29" i="9"/>
  <c r="B29" i="9" s="1"/>
  <c r="F68" i="4"/>
  <c r="G64" i="1"/>
  <c r="E25" i="9"/>
  <c r="B25" i="9" s="1"/>
  <c r="E50" i="4"/>
  <c r="D46" i="1" s="1"/>
  <c r="B216" i="9"/>
  <c r="D22" i="7"/>
  <c r="D5" i="7" s="1"/>
  <c r="H1454" i="1"/>
  <c r="H1324" i="1"/>
  <c r="H1264" i="1"/>
  <c r="H1263" i="1"/>
  <c r="H1245" i="1"/>
  <c r="H1244" i="1"/>
  <c r="H1224" i="1"/>
  <c r="G1216" i="1"/>
  <c r="G1217" i="1"/>
  <c r="G1156" i="1"/>
  <c r="G1155" i="1"/>
  <c r="G1056" i="1"/>
  <c r="G1064" i="1"/>
  <c r="G1054" i="1"/>
  <c r="G1048" i="1"/>
  <c r="G1050" i="1"/>
  <c r="H1030" i="1"/>
  <c r="G1033" i="1"/>
  <c r="G1032" i="1"/>
  <c r="G1000" i="1"/>
  <c r="G997" i="1"/>
  <c r="G998" i="1"/>
  <c r="H669" i="1"/>
  <c r="H659" i="1"/>
  <c r="E26" i="9"/>
  <c r="B26" i="9" s="1"/>
  <c r="H649" i="1"/>
  <c r="E22" i="9"/>
  <c r="B22" i="9" s="1"/>
  <c r="G642" i="1"/>
  <c r="F652" i="4"/>
  <c r="G644" i="1"/>
  <c r="G643" i="1"/>
  <c r="C645" i="1"/>
  <c r="G367" i="1"/>
  <c r="G411" i="1"/>
  <c r="G412" i="1"/>
  <c r="G206" i="1"/>
  <c r="G207" i="1"/>
  <c r="G184" i="1"/>
  <c r="G186" i="1"/>
  <c r="E46" i="9"/>
  <c r="B46" i="9" s="1"/>
  <c r="G182" i="1"/>
  <c r="B220" i="9"/>
  <c r="G181" i="1"/>
  <c r="E43" i="9"/>
  <c r="B43" i="9" s="1"/>
  <c r="G175" i="1"/>
  <c r="G173" i="1"/>
  <c r="G174" i="1"/>
  <c r="G172" i="1"/>
  <c r="G170" i="1"/>
  <c r="G168" i="1"/>
  <c r="G167" i="1"/>
  <c r="H165" i="1"/>
  <c r="H166" i="1"/>
  <c r="H163" i="1"/>
  <c r="G161" i="1"/>
  <c r="H162" i="1"/>
  <c r="G157" i="1"/>
  <c r="G155" i="1"/>
  <c r="G156" i="1"/>
  <c r="G154" i="1"/>
  <c r="H149" i="1"/>
  <c r="H150" i="1"/>
  <c r="D152" i="4"/>
  <c r="C148" i="1" s="1"/>
  <c r="H132" i="1"/>
  <c r="G130" i="1"/>
  <c r="G131" i="1"/>
  <c r="D133" i="4"/>
  <c r="H123" i="1"/>
  <c r="G79" i="1"/>
  <c r="G81" i="1"/>
  <c r="E30" i="9"/>
  <c r="B30" i="9" s="1"/>
  <c r="H64" i="1"/>
  <c r="H65" i="1"/>
  <c r="G60" i="1"/>
  <c r="F214" i="9"/>
  <c r="B214" i="9" s="1"/>
  <c r="E284" i="9"/>
  <c r="G1440" i="1"/>
  <c r="I1440" i="1" s="1"/>
  <c r="G1442" i="1"/>
  <c r="I1442" i="1" s="1"/>
  <c r="G1444" i="1"/>
  <c r="I1444" i="1" s="1"/>
  <c r="J1445" i="1"/>
  <c r="J1448" i="1"/>
  <c r="I1465" i="1"/>
  <c r="J1439" i="1"/>
  <c r="J1441" i="1"/>
  <c r="J1443" i="1"/>
  <c r="G1447" i="1"/>
  <c r="I1447" i="1" s="1"/>
  <c r="H1452" i="1"/>
  <c r="G1452" i="1"/>
  <c r="H1447" i="1"/>
  <c r="G1448" i="1"/>
  <c r="I1448" i="1" s="1"/>
  <c r="J1451" i="1"/>
  <c r="H1451" i="1"/>
  <c r="I1451" i="1" s="1"/>
  <c r="I1460" i="1"/>
  <c r="I1456" i="1"/>
  <c r="H1450" i="1"/>
  <c r="I1450" i="1" s="1"/>
  <c r="J1450" i="1"/>
  <c r="H1456" i="1"/>
  <c r="J1456" i="1"/>
  <c r="H1457" i="1"/>
  <c r="I1457" i="1" s="1"/>
  <c r="G1458" i="1"/>
  <c r="I1458" i="1" s="1"/>
  <c r="H1460" i="1"/>
  <c r="J1460" i="1"/>
  <c r="H1462" i="1"/>
  <c r="I1462" i="1" s="1"/>
  <c r="G1463" i="1"/>
  <c r="I1463" i="1" s="1"/>
  <c r="H1465" i="1"/>
  <c r="J1465" i="1"/>
  <c r="H1466" i="1"/>
  <c r="I1466" i="1" s="1"/>
  <c r="G1467" i="1"/>
  <c r="I1467" i="1" s="1"/>
  <c r="H1469" i="1"/>
  <c r="G1471" i="1"/>
  <c r="I1471" i="1" s="1"/>
  <c r="H1473" i="1"/>
  <c r="I1473" i="1" s="1"/>
  <c r="J1473" i="1"/>
  <c r="H1474" i="1"/>
  <c r="G1475" i="1"/>
  <c r="G1477" i="1"/>
  <c r="H1482" i="1"/>
  <c r="G1487" i="1"/>
  <c r="H1490" i="1"/>
  <c r="G1495" i="1"/>
  <c r="H1498" i="1"/>
  <c r="G1503" i="1"/>
  <c r="G1511" i="1"/>
  <c r="H1532" i="1"/>
  <c r="H1564" i="1"/>
  <c r="D7" i="4"/>
  <c r="D124" i="4"/>
  <c r="D196" i="4"/>
  <c r="E311" i="4"/>
  <c r="D306" i="1" s="1"/>
  <c r="F364" i="4"/>
  <c r="D363" i="4"/>
  <c r="D529" i="4"/>
  <c r="F530" i="4"/>
  <c r="D580" i="4"/>
  <c r="F8" i="5"/>
  <c r="G179" i="9"/>
  <c r="E179" i="9" s="1"/>
  <c r="B179" i="9" s="1"/>
  <c r="G1455" i="1"/>
  <c r="I1455" i="1" s="1"/>
  <c r="G1459" i="1"/>
  <c r="I1459" i="1" s="1"/>
  <c r="G1464" i="1"/>
  <c r="I1464" i="1" s="1"/>
  <c r="G1468" i="1"/>
  <c r="H1476" i="1"/>
  <c r="J1476" i="1"/>
  <c r="H1477" i="1"/>
  <c r="G1478" i="1"/>
  <c r="I1478" i="1" s="1"/>
  <c r="G1520" i="1"/>
  <c r="G1523" i="1"/>
  <c r="H1526" i="1"/>
  <c r="G1528" i="1"/>
  <c r="G1531" i="1"/>
  <c r="H1534" i="1"/>
  <c r="G1536" i="1"/>
  <c r="G1539" i="1"/>
  <c r="H1542" i="1"/>
  <c r="G1544" i="1"/>
  <c r="G1547" i="1"/>
  <c r="H1550" i="1"/>
  <c r="G1552" i="1"/>
  <c r="G1555" i="1"/>
  <c r="H1558" i="1"/>
  <c r="G1560" i="1"/>
  <c r="G1563" i="1"/>
  <c r="H1566" i="1"/>
  <c r="G1568" i="1"/>
  <c r="G1571" i="1"/>
  <c r="H1574" i="1"/>
  <c r="G1576" i="1"/>
  <c r="G1579" i="1"/>
  <c r="F51" i="4"/>
  <c r="D50" i="4"/>
  <c r="D163" i="4"/>
  <c r="F225" i="4"/>
  <c r="D224" i="4"/>
  <c r="F312" i="4"/>
  <c r="D311" i="4"/>
  <c r="D644" i="4"/>
  <c r="F422" i="4"/>
  <c r="D421" i="4"/>
  <c r="D459" i="4"/>
  <c r="F460" i="4"/>
  <c r="F516" i="4"/>
  <c r="D515" i="4"/>
  <c r="E7" i="5"/>
  <c r="F70" i="5"/>
  <c r="D69" i="5"/>
  <c r="G291" i="9"/>
  <c r="E291" i="9" s="1"/>
  <c r="B291" i="9" s="1"/>
  <c r="F190" i="5"/>
  <c r="F246" i="5"/>
  <c r="D245" i="5"/>
  <c r="F36" i="6"/>
  <c r="D35" i="6"/>
  <c r="J1458" i="1"/>
  <c r="J1463" i="1"/>
  <c r="J1467" i="1"/>
  <c r="H1468" i="1"/>
  <c r="J1471" i="1"/>
  <c r="G1480" i="1"/>
  <c r="G1483" i="1"/>
  <c r="H1486" i="1"/>
  <c r="G1488" i="1"/>
  <c r="G1491" i="1"/>
  <c r="H1494" i="1"/>
  <c r="G1496" i="1"/>
  <c r="G1499" i="1"/>
  <c r="H1502" i="1"/>
  <c r="G1504" i="1"/>
  <c r="G1507" i="1"/>
  <c r="H1510" i="1"/>
  <c r="G1512" i="1"/>
  <c r="E7" i="4"/>
  <c r="F253" i="4"/>
  <c r="D252" i="4"/>
  <c r="D263" i="4"/>
  <c r="F268" i="4"/>
  <c r="D344" i="4"/>
  <c r="D593" i="4"/>
  <c r="F594" i="4"/>
  <c r="F626" i="4"/>
  <c r="D625" i="4"/>
  <c r="D237" i="5"/>
  <c r="G1474" i="1"/>
  <c r="I1474" i="1" s="1"/>
  <c r="G1476" i="1"/>
  <c r="I1476" i="1" s="1"/>
  <c r="J1478" i="1"/>
  <c r="H1480" i="1"/>
  <c r="G1519" i="1"/>
  <c r="H1522" i="1"/>
  <c r="G1527" i="1"/>
  <c r="H1530" i="1"/>
  <c r="G1535" i="1"/>
  <c r="G1543" i="1"/>
  <c r="H1546" i="1"/>
  <c r="G1551" i="1"/>
  <c r="H1554" i="1"/>
  <c r="G1559" i="1"/>
  <c r="H1562" i="1"/>
  <c r="G1567" i="1"/>
  <c r="H1570" i="1"/>
  <c r="F83" i="4"/>
  <c r="D82" i="4"/>
  <c r="F107" i="4"/>
  <c r="D106" i="4"/>
  <c r="D643" i="4"/>
  <c r="F416" i="4"/>
  <c r="E643" i="4"/>
  <c r="D637" i="1" s="1"/>
  <c r="H286" i="9"/>
  <c r="E87" i="5"/>
  <c r="G165" i="9"/>
  <c r="D177" i="5"/>
  <c r="F180" i="5"/>
  <c r="F207" i="5"/>
  <c r="D206" i="5"/>
  <c r="D141" i="6"/>
  <c r="F5" i="6"/>
  <c r="E35" i="6"/>
  <c r="D114" i="6"/>
  <c r="F130" i="6"/>
  <c r="D129" i="6"/>
  <c r="B245" i="9"/>
  <c r="F246" i="9"/>
  <c r="B246" i="9" s="1"/>
  <c r="E472" i="4"/>
  <c r="D466" i="1" s="1"/>
  <c r="D12" i="5"/>
  <c r="D7" i="5" s="1"/>
  <c r="E206" i="5"/>
  <c r="D42" i="8"/>
  <c r="D49" i="8"/>
  <c r="E152" i="9"/>
  <c r="B152" i="9" s="1"/>
  <c r="B157" i="9"/>
  <c r="E142" i="9"/>
  <c r="B14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89" i="9"/>
  <c r="E189" i="9" s="1"/>
  <c r="B189" i="9" s="1"/>
  <c r="G187" i="9"/>
  <c r="E187" i="9" s="1"/>
  <c r="B187" i="9" s="1"/>
  <c r="G185" i="9"/>
  <c r="E185" i="9" s="1"/>
  <c r="B185" i="9" s="1"/>
  <c r="G183" i="9"/>
  <c r="E183" i="9" s="1"/>
  <c r="B183"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84" i="9"/>
  <c r="E184" i="9" s="1"/>
  <c r="B184" i="9" s="1"/>
  <c r="G178" i="9"/>
  <c r="E178" i="9" s="1"/>
  <c r="B178" i="9" s="1"/>
  <c r="G161" i="9"/>
  <c r="E161" i="9" s="1"/>
  <c r="B161" i="9" s="1"/>
  <c r="G186" i="9"/>
  <c r="E186" i="9" s="1"/>
  <c r="B186" i="9" s="1"/>
  <c r="G162" i="9"/>
  <c r="E162" i="9" s="1"/>
  <c r="B162" i="9" s="1"/>
  <c r="I10" i="9"/>
  <c r="B32" i="9"/>
  <c r="B48" i="9"/>
  <c r="B64" i="9"/>
  <c r="B80" i="9"/>
  <c r="B96" i="9"/>
  <c r="B112" i="9"/>
  <c r="B128" i="9"/>
  <c r="G160" i="9"/>
  <c r="E160" i="9" s="1"/>
  <c r="B160" i="9" s="1"/>
  <c r="G164" i="9"/>
  <c r="G188" i="9"/>
  <c r="E188" i="9" s="1"/>
  <c r="B188" i="9" s="1"/>
  <c r="G277" i="9"/>
  <c r="E277" i="9" s="1"/>
  <c r="B277" i="9" s="1"/>
  <c r="E286" i="9"/>
  <c r="B286" i="9" s="1"/>
  <c r="B34" i="9"/>
  <c r="B50" i="9"/>
  <c r="B66" i="9"/>
  <c r="B73" i="9"/>
  <c r="B82" i="9"/>
  <c r="B89" i="9"/>
  <c r="B98" i="9"/>
  <c r="B105" i="9"/>
  <c r="B114" i="9"/>
  <c r="B121" i="9"/>
  <c r="B130" i="9"/>
  <c r="B137" i="9"/>
  <c r="E143" i="9"/>
  <c r="B143" i="9" s="1"/>
  <c r="B154" i="9"/>
  <c r="E159" i="9"/>
  <c r="B159" i="9" s="1"/>
  <c r="H164" i="9"/>
  <c r="G180" i="9"/>
  <c r="E180" i="9" s="1"/>
  <c r="B180" i="9" s="1"/>
  <c r="G182" i="9"/>
  <c r="E182" i="9" s="1"/>
  <c r="B182" i="9" s="1"/>
  <c r="B253" i="9"/>
  <c r="F254" i="9"/>
  <c r="B254" i="9" s="1"/>
  <c r="B241" i="9"/>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F233" i="9"/>
  <c r="B233" i="9" s="1"/>
  <c r="F249" i="9"/>
  <c r="B249" i="9" s="1"/>
  <c r="F257" i="9"/>
  <c r="B257" i="9" s="1"/>
  <c r="F265" i="9"/>
  <c r="B265" i="9" s="1"/>
  <c r="B288" i="9"/>
  <c r="B228" i="9"/>
  <c r="B232" i="9"/>
  <c r="B236" i="9"/>
  <c r="B240" i="9"/>
  <c r="B244" i="9"/>
  <c r="B247" i="9"/>
  <c r="B248" i="9"/>
  <c r="B251" i="9"/>
  <c r="B252" i="9"/>
  <c r="B255" i="9"/>
  <c r="B256" i="9"/>
  <c r="B259" i="9"/>
  <c r="B260" i="9"/>
  <c r="B263" i="9"/>
  <c r="B264" i="9"/>
  <c r="B267" i="9"/>
  <c r="B268" i="9"/>
  <c r="B271" i="9"/>
  <c r="B284" i="9"/>
  <c r="E283" i="9"/>
  <c r="B283" i="9" s="1"/>
  <c r="F152" i="4" l="1"/>
  <c r="E151" i="4"/>
  <c r="E289" i="4" s="1"/>
  <c r="E237" i="5"/>
  <c r="F237" i="5" s="1"/>
  <c r="D1215" i="1"/>
  <c r="H58" i="1"/>
  <c r="G58" i="1"/>
  <c r="B191" i="9"/>
  <c r="F212" i="9"/>
  <c r="B212" i="9" s="1"/>
  <c r="H30" i="3"/>
  <c r="C1453" i="1"/>
  <c r="H645" i="1"/>
  <c r="G645" i="1"/>
  <c r="H20" i="9"/>
  <c r="G20" i="9"/>
  <c r="G148" i="1"/>
  <c r="H148" i="1"/>
  <c r="F133" i="4"/>
  <c r="C129" i="1"/>
  <c r="F7" i="5"/>
  <c r="H20" i="3"/>
  <c r="C985" i="1"/>
  <c r="E164" i="9"/>
  <c r="B164" i="9" s="1"/>
  <c r="F129" i="6"/>
  <c r="C1423" i="1"/>
  <c r="G297" i="9"/>
  <c r="E297" i="9" s="1"/>
  <c r="H29" i="3"/>
  <c r="C1436" i="1"/>
  <c r="F82" i="4"/>
  <c r="C78" i="1"/>
  <c r="H23" i="3"/>
  <c r="C1214" i="1"/>
  <c r="F245" i="5"/>
  <c r="C1222" i="1"/>
  <c r="D68" i="5"/>
  <c r="D6" i="5" s="1"/>
  <c r="F69" i="5"/>
  <c r="C1047" i="1"/>
  <c r="F224" i="4"/>
  <c r="C220" i="1"/>
  <c r="H292" i="9"/>
  <c r="E176" i="5"/>
  <c r="D1183" i="1"/>
  <c r="H28" i="3"/>
  <c r="C1435" i="1"/>
  <c r="E68" i="5"/>
  <c r="E6" i="5" s="1"/>
  <c r="D1065" i="1"/>
  <c r="F643" i="4"/>
  <c r="C637" i="1"/>
  <c r="F593" i="4"/>
  <c r="C587" i="1"/>
  <c r="F263" i="4"/>
  <c r="C259" i="1"/>
  <c r="E6" i="4"/>
  <c r="D3" i="1"/>
  <c r="H25" i="3"/>
  <c r="F35" i="6"/>
  <c r="C1329" i="1"/>
  <c r="F644" i="4"/>
  <c r="C638" i="1"/>
  <c r="F529" i="4"/>
  <c r="D528" i="4"/>
  <c r="C523" i="1"/>
  <c r="F196" i="4"/>
  <c r="C192" i="1"/>
  <c r="I1477" i="1"/>
  <c r="E298" i="4"/>
  <c r="D43" i="8"/>
  <c r="G295" i="9" s="1"/>
  <c r="E295" i="9" s="1"/>
  <c r="B295" i="9" s="1"/>
  <c r="C1524" i="1"/>
  <c r="F12" i="5"/>
  <c r="C990" i="1"/>
  <c r="H27" i="3"/>
  <c r="F114" i="6"/>
  <c r="C1408" i="1"/>
  <c r="G289" i="9"/>
  <c r="E289" i="9" s="1"/>
  <c r="B289" i="9" s="1"/>
  <c r="F177" i="5"/>
  <c r="D176" i="5"/>
  <c r="C1154" i="1"/>
  <c r="F106" i="4"/>
  <c r="C102" i="1"/>
  <c r="F625" i="4"/>
  <c r="C619" i="1"/>
  <c r="F252" i="4"/>
  <c r="C248" i="1"/>
  <c r="I20" i="3"/>
  <c r="D985" i="1"/>
  <c r="F459" i="4"/>
  <c r="C453" i="1"/>
  <c r="D298" i="4"/>
  <c r="F311" i="4"/>
  <c r="C306" i="1"/>
  <c r="F163" i="4"/>
  <c r="D151" i="4"/>
  <c r="C159" i="1"/>
  <c r="F50" i="4"/>
  <c r="C46" i="1"/>
  <c r="F363" i="4"/>
  <c r="D350" i="4"/>
  <c r="C358" i="1"/>
  <c r="F124" i="4"/>
  <c r="C120" i="1"/>
  <c r="E420" i="4"/>
  <c r="I34" i="3"/>
  <c r="C1517" i="1"/>
  <c r="G466" i="1"/>
  <c r="H466" i="1"/>
  <c r="I25" i="3"/>
  <c r="D1329" i="1"/>
  <c r="G292" i="9"/>
  <c r="E292" i="9" s="1"/>
  <c r="B292" i="9" s="1"/>
  <c r="F206" i="5"/>
  <c r="C1183" i="1"/>
  <c r="E165" i="9"/>
  <c r="B165" i="9" s="1"/>
  <c r="F344" i="4"/>
  <c r="C339" i="1"/>
  <c r="E141" i="6"/>
  <c r="F141" i="6" s="1"/>
  <c r="F515" i="4"/>
  <c r="C509" i="1"/>
  <c r="F421" i="4"/>
  <c r="D420" i="4"/>
  <c r="C415" i="1"/>
  <c r="I1468" i="1"/>
  <c r="F580" i="4"/>
  <c r="C574" i="1"/>
  <c r="F7" i="4"/>
  <c r="D6" i="4"/>
  <c r="C3" i="1"/>
  <c r="I1452" i="1"/>
  <c r="K1432" i="9" l="1"/>
  <c r="D147" i="1"/>
  <c r="I17" i="3"/>
  <c r="G1215" i="1"/>
  <c r="H1215" i="1"/>
  <c r="I23" i="3"/>
  <c r="D1214" i="1"/>
  <c r="H1214" i="1" s="1"/>
  <c r="E20" i="9"/>
  <c r="B20" i="9" s="1"/>
  <c r="G1453" i="1"/>
  <c r="H1453" i="1"/>
  <c r="H129" i="1"/>
  <c r="G129" i="1"/>
  <c r="F6" i="5"/>
  <c r="C984" i="1"/>
  <c r="H1517" i="1"/>
  <c r="G1517" i="1"/>
  <c r="D408" i="4"/>
  <c r="F350" i="4"/>
  <c r="C345" i="1"/>
  <c r="F6" i="4"/>
  <c r="H16" i="3"/>
  <c r="D412" i="4"/>
  <c r="C2" i="1"/>
  <c r="G509" i="1"/>
  <c r="H509" i="1"/>
  <c r="G358" i="1"/>
  <c r="H358" i="1"/>
  <c r="H306" i="1"/>
  <c r="G306" i="1"/>
  <c r="G248" i="1"/>
  <c r="H248" i="1"/>
  <c r="H102" i="1"/>
  <c r="G102" i="1"/>
  <c r="I35" i="3"/>
  <c r="C1518" i="1"/>
  <c r="H1329" i="1"/>
  <c r="G1329" i="1"/>
  <c r="E290" i="4"/>
  <c r="D286" i="1" s="1"/>
  <c r="E412" i="4"/>
  <c r="I16" i="3"/>
  <c r="D2" i="1"/>
  <c r="I21" i="3"/>
  <c r="D1046" i="1"/>
  <c r="H1222" i="1"/>
  <c r="G1222" i="1"/>
  <c r="E413" i="4"/>
  <c r="E291" i="4"/>
  <c r="D287" i="1" s="1"/>
  <c r="D285" i="1"/>
  <c r="G78" i="1"/>
  <c r="H78" i="1"/>
  <c r="B297" i="9"/>
  <c r="E296" i="9"/>
  <c r="I10" i="3" s="1"/>
  <c r="G415" i="1"/>
  <c r="H415" i="1"/>
  <c r="G159" i="1"/>
  <c r="H159" i="1"/>
  <c r="G637" i="1"/>
  <c r="H637" i="1"/>
  <c r="E175" i="5"/>
  <c r="D1152" i="1" s="1"/>
  <c r="I22" i="3"/>
  <c r="D1153" i="1"/>
  <c r="G1047" i="1"/>
  <c r="H1047" i="1"/>
  <c r="H1423" i="1"/>
  <c r="G1423" i="1"/>
  <c r="E407" i="4"/>
  <c r="D402" i="1" s="1"/>
  <c r="D293" i="1"/>
  <c r="E408" i="4"/>
  <c r="D403" i="1" s="1"/>
  <c r="G523" i="1"/>
  <c r="H523" i="1"/>
  <c r="H259" i="1"/>
  <c r="G259" i="1"/>
  <c r="D635" i="4"/>
  <c r="F420" i="4"/>
  <c r="C414" i="1"/>
  <c r="I28" i="3"/>
  <c r="D1435" i="1"/>
  <c r="H1435" i="1" s="1"/>
  <c r="H1183" i="1"/>
  <c r="G1183" i="1"/>
  <c r="G120" i="1"/>
  <c r="H120" i="1"/>
  <c r="D289" i="4"/>
  <c r="F151" i="4"/>
  <c r="H17" i="3"/>
  <c r="C147" i="1"/>
  <c r="F298" i="4"/>
  <c r="D407" i="4"/>
  <c r="C293" i="1"/>
  <c r="G619" i="1"/>
  <c r="H619" i="1"/>
  <c r="G1154" i="1"/>
  <c r="H1154" i="1"/>
  <c r="H1408" i="1"/>
  <c r="G1408" i="1"/>
  <c r="F528" i="4"/>
  <c r="D636" i="4"/>
  <c r="C522" i="1"/>
  <c r="G638" i="1"/>
  <c r="H638" i="1"/>
  <c r="H1436" i="1"/>
  <c r="G1436" i="1"/>
  <c r="G985" i="1"/>
  <c r="H985" i="1"/>
  <c r="G299" i="9"/>
  <c r="E299" i="9" s="1"/>
  <c r="E635" i="4"/>
  <c r="D629" i="1" s="1"/>
  <c r="D414" i="1"/>
  <c r="E636" i="4"/>
  <c r="D630" i="1" s="1"/>
  <c r="G990" i="1"/>
  <c r="H990" i="1"/>
  <c r="G574" i="1"/>
  <c r="H574" i="1"/>
  <c r="H3" i="1"/>
  <c r="G3" i="1"/>
  <c r="G339" i="1"/>
  <c r="H339" i="1"/>
  <c r="G46" i="1"/>
  <c r="H46" i="1"/>
  <c r="G453" i="1"/>
  <c r="H453" i="1"/>
  <c r="D984" i="1"/>
  <c r="F176" i="5"/>
  <c r="D175" i="5"/>
  <c r="G276" i="9" s="1"/>
  <c r="H22" i="3"/>
  <c r="C1153" i="1"/>
  <c r="G1524" i="1"/>
  <c r="H1524" i="1"/>
  <c r="G192" i="1"/>
  <c r="H192" i="1"/>
  <c r="G587" i="1"/>
  <c r="H587" i="1"/>
  <c r="G1065" i="1"/>
  <c r="H1065" i="1"/>
  <c r="H220" i="1"/>
  <c r="G220" i="1"/>
  <c r="F68" i="5"/>
  <c r="H21" i="3"/>
  <c r="C1046" i="1"/>
  <c r="G294" i="9"/>
  <c r="E294" i="9" s="1"/>
  <c r="G1435" i="1" l="1"/>
  <c r="G1214" i="1"/>
  <c r="H276" i="9"/>
  <c r="E276" i="9" s="1"/>
  <c r="B276" i="9" s="1"/>
  <c r="E19" i="9"/>
  <c r="G1046" i="1"/>
  <c r="H1046" i="1"/>
  <c r="D413" i="4"/>
  <c r="F289" i="4"/>
  <c r="D291" i="4"/>
  <c r="C285" i="1"/>
  <c r="E639" i="4"/>
  <c r="E414" i="4"/>
  <c r="D409" i="1" s="1"/>
  <c r="D407" i="1"/>
  <c r="F408" i="4"/>
  <c r="C403" i="1"/>
  <c r="H8" i="3"/>
  <c r="G984" i="1"/>
  <c r="H984" i="1"/>
  <c r="G1153" i="1"/>
  <c r="H1153" i="1"/>
  <c r="G522" i="1"/>
  <c r="H522" i="1"/>
  <c r="H147" i="1"/>
  <c r="G147" i="1"/>
  <c r="F635" i="4"/>
  <c r="C629" i="1"/>
  <c r="E640" i="4"/>
  <c r="E415" i="4"/>
  <c r="D410" i="1" s="1"/>
  <c r="D408" i="1"/>
  <c r="G1518" i="1"/>
  <c r="H1518" i="1"/>
  <c r="G2" i="1"/>
  <c r="H2" i="1"/>
  <c r="D290" i="4"/>
  <c r="H11" i="3"/>
  <c r="E298" i="9"/>
  <c r="B299" i="9"/>
  <c r="F636" i="4"/>
  <c r="C630" i="1"/>
  <c r="G293" i="1"/>
  <c r="H293" i="1"/>
  <c r="H9" i="3"/>
  <c r="D639" i="4"/>
  <c r="D414" i="4"/>
  <c r="F412" i="4"/>
  <c r="C407" i="1"/>
  <c r="G345" i="1"/>
  <c r="H345" i="1"/>
  <c r="E293" i="9"/>
  <c r="B294" i="9"/>
  <c r="F175" i="5"/>
  <c r="C1152" i="1"/>
  <c r="F407" i="4"/>
  <c r="C402" i="1"/>
  <c r="G414" i="1"/>
  <c r="H414" i="1"/>
  <c r="G282" i="9"/>
  <c r="E282" i="9" s="1"/>
  <c r="B282" i="9" s="1"/>
  <c r="F639" i="4" l="1"/>
  <c r="C633" i="1"/>
  <c r="N3" i="9"/>
  <c r="I11" i="3"/>
  <c r="G402" i="1"/>
  <c r="H402" i="1"/>
  <c r="G407" i="1"/>
  <c r="H407" i="1"/>
  <c r="G629" i="1"/>
  <c r="H629" i="1"/>
  <c r="G285" i="1"/>
  <c r="H285" i="1"/>
  <c r="G630" i="1"/>
  <c r="H630" i="1"/>
  <c r="G1152" i="1"/>
  <c r="H1152" i="1"/>
  <c r="F414" i="4"/>
  <c r="C409" i="1"/>
  <c r="F291" i="4"/>
  <c r="C287" i="1"/>
  <c r="M3" i="9"/>
  <c r="K3" i="9"/>
  <c r="I9" i="3"/>
  <c r="F290" i="4"/>
  <c r="C286" i="1"/>
  <c r="E642" i="4"/>
  <c r="D634" i="1"/>
  <c r="G403" i="1"/>
  <c r="H403" i="1"/>
  <c r="E641" i="4"/>
  <c r="D633" i="1"/>
  <c r="D415" i="4"/>
  <c r="D640" i="4"/>
  <c r="F413" i="4"/>
  <c r="C408" i="1"/>
  <c r="E275" i="9"/>
  <c r="I8" i="3" s="1"/>
  <c r="H287" i="1" l="1"/>
  <c r="G287" i="1"/>
  <c r="E645" i="4"/>
  <c r="D635" i="1"/>
  <c r="E646" i="4"/>
  <c r="D636" i="1"/>
  <c r="G408" i="1"/>
  <c r="H408" i="1"/>
  <c r="G409" i="1"/>
  <c r="H409" i="1"/>
  <c r="G633" i="1"/>
  <c r="H633" i="1"/>
  <c r="F640" i="4"/>
  <c r="D642" i="4"/>
  <c r="C634" i="1"/>
  <c r="G286" i="1"/>
  <c r="H286" i="1"/>
  <c r="F415" i="4"/>
  <c r="C410" i="1"/>
  <c r="D641" i="4"/>
  <c r="F641" i="4" l="1"/>
  <c r="D645" i="4"/>
  <c r="C635" i="1"/>
  <c r="G410" i="1"/>
  <c r="H410" i="1"/>
  <c r="G634" i="1"/>
  <c r="H634" i="1"/>
  <c r="I18" i="3"/>
  <c r="D639" i="1"/>
  <c r="D646" i="4"/>
  <c r="F642" i="4"/>
  <c r="C636" i="1"/>
  <c r="I19" i="3"/>
  <c r="D640" i="1"/>
  <c r="G636" i="1" l="1"/>
  <c r="H636" i="1"/>
  <c r="G635" i="1"/>
  <c r="H635" i="1"/>
  <c r="H7" i="3"/>
  <c r="F646" i="4"/>
  <c r="H19" i="3"/>
  <c r="C640" i="1"/>
  <c r="F645" i="4"/>
  <c r="H18" i="3"/>
  <c r="C639" i="1"/>
  <c r="G640" i="1" l="1"/>
  <c r="H640" i="1"/>
  <c r="G639" i="1"/>
  <c r="H639" i="1"/>
  <c r="J3" i="9"/>
  <c r="I7" i="3"/>
  <c r="M272" i="9" l="1"/>
  <c r="L272" i="9"/>
  <c r="H18" i="9"/>
  <c r="G18" i="9"/>
  <c r="G17" i="9"/>
  <c r="K8" i="9"/>
  <c r="J6" i="9"/>
  <c r="G15" i="9"/>
  <c r="L16" i="9"/>
  <c r="K6" i="9"/>
  <c r="J12" i="9"/>
  <c r="K7" i="9"/>
  <c r="J11" i="9"/>
  <c r="I7" i="9"/>
  <c r="J13" i="9"/>
  <c r="J5" i="9"/>
  <c r="K10" i="9"/>
  <c r="I17" i="9"/>
  <c r="M15" i="9"/>
  <c r="L15" i="9"/>
  <c r="K11" i="9"/>
  <c r="I5" i="9"/>
  <c r="J10" i="9"/>
  <c r="I6" i="9"/>
  <c r="I12" i="9"/>
  <c r="J7" i="9"/>
  <c r="J17" i="9"/>
  <c r="M16" i="9"/>
  <c r="G16" i="9"/>
  <c r="I9" i="9"/>
  <c r="K13" i="9"/>
  <c r="J9" i="9"/>
  <c r="I11" i="9"/>
  <c r="K9" i="9"/>
  <c r="H15" i="9"/>
  <c r="H16" i="9"/>
  <c r="H17" i="9"/>
  <c r="K5" i="9"/>
  <c r="I13" i="9"/>
  <c r="E13" i="9" s="1"/>
  <c r="B13" i="9" s="1"/>
  <c r="J8" i="9"/>
  <c r="K12" i="9"/>
  <c r="I8" i="9"/>
  <c r="E11" i="9" l="1"/>
  <c r="B11" i="9" s="1"/>
  <c r="F15" i="9"/>
  <c r="E18" i="9"/>
  <c r="B18" i="9" s="1"/>
  <c r="E15" i="9"/>
  <c r="F272" i="9"/>
  <c r="F19" i="9" s="1"/>
  <c r="E6" i="9"/>
  <c r="B6" i="9" s="1"/>
  <c r="E10" i="9"/>
  <c r="B10" i="9" s="1"/>
  <c r="E8" i="9"/>
  <c r="B8" i="9" s="1"/>
  <c r="E9" i="9"/>
  <c r="B9" i="9" s="1"/>
  <c r="E5" i="9"/>
  <c r="E7" i="9"/>
  <c r="B7" i="9" s="1"/>
  <c r="E16" i="9"/>
  <c r="E12" i="9"/>
  <c r="B12" i="9" s="1"/>
  <c r="F16" i="9"/>
  <c r="E17" i="9"/>
  <c r="B17" i="9" s="1"/>
  <c r="F14" i="9" l="1"/>
  <c r="F3" i="9" s="1"/>
  <c r="B15" i="9"/>
  <c r="B272" i="9"/>
  <c r="B16"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<sst xmlns="http://schemas.openxmlformats.org/spreadsheetml/2006/main" count="4313" uniqueCount="3393">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</sst>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2066433</v>
      </c>
      <c r="D2" s="6">
        <f>'PR-RAS'!E6</f>
        <v>2108650.27</v>
      </c>
      <c r="E2" s="6">
        <v>0</v>
      </c>
      <c r="F2" s="6">
        <v>0</v>
      </c>
      <c r="G2" s="7">
        <f t="shared" ref="G2:G264" si="0">(B2/1000)*(C2*1+D2*2)</f>
        <v>6283.7335400000002</v>
      </c>
      <c r="H2" s="7">
        <f t="shared" ref="H2:H26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127110</v>
      </c>
      <c r="D46" s="1">
        <f>'PR-RAS'!E50</f>
        <v>128187.39</v>
      </c>
      <c r="E46" s="1">
        <v>0</v>
      </c>
      <c r="F46" s="1">
        <v>0</v>
      </c>
      <c r="G46" s="2">
        <f t="shared" si="0"/>
        <v>17256.8151</v>
      </c>
      <c r="H46" s="2">
        <f t="shared" si="1"/>
        <v>0.38999999999941792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40000</v>
      </c>
      <c r="D55" s="1">
        <f>'PR-RAS'!E59</f>
        <v>35000</v>
      </c>
      <c r="E55" s="1">
        <v>0</v>
      </c>
      <c r="F55" s="1">
        <v>0</v>
      </c>
      <c r="G55" s="2">
        <f t="shared" si="0"/>
        <v>5940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35000</v>
      </c>
      <c r="E56" s="1">
        <v>0</v>
      </c>
      <c r="F56" s="1">
        <v>0</v>
      </c>
      <c r="G56" s="2">
        <f t="shared" si="0"/>
        <v>3850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40000</v>
      </c>
      <c r="D57" s="1">
        <f>'PR-RAS'!E61</f>
        <v>0</v>
      </c>
      <c r="E57" s="1">
        <v>0</v>
      </c>
      <c r="F57" s="1">
        <v>0</v>
      </c>
      <c r="G57" s="2">
        <f t="shared" si="0"/>
        <v>2240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87110</v>
      </c>
      <c r="D64" s="1">
        <f>'PR-RAS'!E68</f>
        <v>93187.39</v>
      </c>
      <c r="E64" s="1">
        <v>0</v>
      </c>
      <c r="F64" s="1">
        <v>0</v>
      </c>
      <c r="G64" s="2">
        <f t="shared" si="0"/>
        <v>17229.541140000001</v>
      </c>
      <c r="H64" s="2">
        <f t="shared" si="1"/>
        <v>0.38999999999941792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83262</v>
      </c>
      <c r="D65" s="1">
        <f>'PR-RAS'!E69</f>
        <v>58187.39</v>
      </c>
      <c r="E65" s="1">
        <v>0</v>
      </c>
      <c r="F65" s="1">
        <v>0</v>
      </c>
      <c r="G65" s="2">
        <f t="shared" si="0"/>
        <v>12776.753920000001</v>
      </c>
      <c r="H65" s="2">
        <f t="shared" si="1"/>
        <v>0.38999999999941792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3848</v>
      </c>
      <c r="D66" s="1">
        <f>'PR-RAS'!E70</f>
        <v>35000</v>
      </c>
      <c r="E66" s="1">
        <v>0</v>
      </c>
      <c r="F66" s="1">
        <v>0</v>
      </c>
      <c r="G66" s="2">
        <f t="shared" si="0"/>
        <v>4800.12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1.78</v>
      </c>
      <c r="E78" s="1">
        <v>0</v>
      </c>
      <c r="F78" s="1">
        <v>0</v>
      </c>
      <c r="G78" s="2">
        <f t="shared" si="0"/>
        <v>0.42812000000000006</v>
      </c>
      <c r="H78" s="2">
        <f t="shared" si="1"/>
        <v>0.21999999999999997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1.78</v>
      </c>
      <c r="E79" s="1">
        <v>0</v>
      </c>
      <c r="F79" s="1">
        <v>0</v>
      </c>
      <c r="G79" s="2">
        <f t="shared" si="0"/>
        <v>0.43368000000000007</v>
      </c>
      <c r="H79" s="2">
        <f t="shared" si="1"/>
        <v>0.21999999999999997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1.78</v>
      </c>
      <c r="E81" s="1">
        <v>0</v>
      </c>
      <c r="F81" s="1">
        <v>0</v>
      </c>
      <c r="G81" s="2">
        <f t="shared" si="0"/>
        <v>0.44480000000000003</v>
      </c>
      <c r="H81" s="2">
        <f t="shared" si="1"/>
        <v>0.21999999999999997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3232</v>
      </c>
      <c r="D120" s="1">
        <f>'PR-RAS'!E124</f>
        <v>7818</v>
      </c>
      <c r="E120" s="1">
        <v>0</v>
      </c>
      <c r="F120" s="1">
        <v>0</v>
      </c>
      <c r="G120" s="2">
        <f t="shared" si="0"/>
        <v>2245.2919999999999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3232</v>
      </c>
      <c r="D121" s="1">
        <f>'PR-RAS'!E125</f>
        <v>7818</v>
      </c>
      <c r="E121" s="1">
        <v>0</v>
      </c>
      <c r="F121" s="1">
        <v>0</v>
      </c>
      <c r="G121" s="2">
        <f t="shared" si="0"/>
        <v>2264.16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3232</v>
      </c>
      <c r="D123" s="1">
        <f>'PR-RAS'!E127</f>
        <v>7818</v>
      </c>
      <c r="E123" s="1">
        <v>0</v>
      </c>
      <c r="F123" s="1">
        <v>0</v>
      </c>
      <c r="G123" s="2">
        <f t="shared" si="0"/>
        <v>2301.8959999999997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1936089</v>
      </c>
      <c r="D129" s="1">
        <f>'PR-RAS'!E133</f>
        <v>1972393.0999999999</v>
      </c>
      <c r="E129" s="1">
        <v>0</v>
      </c>
      <c r="F129" s="1">
        <v>0</v>
      </c>
      <c r="G129" s="2">
        <f t="shared" si="0"/>
        <v>752752.02559999994</v>
      </c>
      <c r="H129" s="2">
        <f t="shared" si="1"/>
        <v>9.9999999860301614E-2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1936089</v>
      </c>
      <c r="D130" s="1">
        <f>'PR-RAS'!E134</f>
        <v>1972393.0999999999</v>
      </c>
      <c r="E130" s="1">
        <v>0</v>
      </c>
      <c r="F130" s="1">
        <v>0</v>
      </c>
      <c r="G130" s="2">
        <f t="shared" si="0"/>
        <v>758632.90079999994</v>
      </c>
      <c r="H130" s="2">
        <f t="shared" si="1"/>
        <v>9.9999999860301614E-2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1913089</v>
      </c>
      <c r="D131" s="1">
        <f>'PR-RAS'!E135</f>
        <v>1952765.63</v>
      </c>
      <c r="E131" s="1">
        <v>0</v>
      </c>
      <c r="F131" s="1">
        <v>0</v>
      </c>
      <c r="G131" s="2">
        <f t="shared" si="0"/>
        <v>756420.63379999995</v>
      </c>
      <c r="H131" s="2">
        <f t="shared" si="1"/>
        <v>0.37000000011175871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23000</v>
      </c>
      <c r="D132" s="1">
        <f>'PR-RAS'!E136</f>
        <v>19627.47</v>
      </c>
      <c r="E132" s="1">
        <v>0</v>
      </c>
      <c r="F132" s="1">
        <v>0</v>
      </c>
      <c r="G132" s="2">
        <f t="shared" si="0"/>
        <v>8155.3971400000009</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250</v>
      </c>
      <c r="E135" s="1">
        <v>0</v>
      </c>
      <c r="F135" s="1">
        <v>0</v>
      </c>
      <c r="G135" s="2">
        <f t="shared" si="0"/>
        <v>67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250</v>
      </c>
      <c r="E146" s="1">
        <v>0</v>
      </c>
      <c r="F146" s="1">
        <v>0</v>
      </c>
      <c r="G146" s="2">
        <f t="shared" si="0"/>
        <v>72.5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1939799</v>
      </c>
      <c r="D147" s="1">
        <f>'PR-RAS'!E151</f>
        <v>2096585.03</v>
      </c>
      <c r="E147" s="1">
        <v>0</v>
      </c>
      <c r="F147" s="1">
        <v>0</v>
      </c>
      <c r="G147" s="2">
        <f t="shared" si="0"/>
        <v>895413.48276000004</v>
      </c>
      <c r="H147" s="2">
        <f t="shared" si="1"/>
        <v>3.0000000027939677E-2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1743950</v>
      </c>
      <c r="D148" s="1">
        <f>'PR-RAS'!E152</f>
        <v>1800115.6099999999</v>
      </c>
      <c r="E148" s="1">
        <v>0</v>
      </c>
      <c r="F148" s="1">
        <v>0</v>
      </c>
      <c r="G148" s="2">
        <f t="shared" si="0"/>
        <v>785594.63933999988</v>
      </c>
      <c r="H148" s="2">
        <f t="shared" si="1"/>
        <v>0.39000000013038516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1430017</v>
      </c>
      <c r="D149" s="1">
        <f>'PR-RAS'!E153</f>
        <v>1479337.16</v>
      </c>
      <c r="E149" s="1">
        <v>0</v>
      </c>
      <c r="F149" s="1">
        <v>0</v>
      </c>
      <c r="G149" s="2">
        <f t="shared" si="0"/>
        <v>649526.31536000001</v>
      </c>
      <c r="H149" s="2">
        <f t="shared" si="1"/>
        <v>0.15999999991618097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1430017</v>
      </c>
      <c r="D150" s="1">
        <f>'PR-RAS'!E154</f>
        <v>1479337.16</v>
      </c>
      <c r="E150" s="1">
        <v>0</v>
      </c>
      <c r="F150" s="1">
        <v>0</v>
      </c>
      <c r="G150" s="2">
        <f t="shared" si="0"/>
        <v>653915.00667999999</v>
      </c>
      <c r="H150" s="2">
        <f t="shared" si="1"/>
        <v>0.15999999991618097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60789</v>
      </c>
      <c r="D154" s="1">
        <f>'PR-RAS'!E158</f>
        <v>62108.1</v>
      </c>
      <c r="E154" s="1">
        <v>0</v>
      </c>
      <c r="F154" s="1">
        <v>0</v>
      </c>
      <c r="G154" s="2">
        <f t="shared" si="0"/>
        <v>28305.795600000001</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253144</v>
      </c>
      <c r="D155" s="1">
        <f>'PR-RAS'!E159</f>
        <v>258670.34999999998</v>
      </c>
      <c r="E155" s="1">
        <v>0</v>
      </c>
      <c r="F155" s="1">
        <v>0</v>
      </c>
      <c r="G155" s="2">
        <f t="shared" si="0"/>
        <v>118654.64379999999</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112113</v>
      </c>
      <c r="D156" s="1">
        <f>'PR-RAS'!E160</f>
        <v>115980.02</v>
      </c>
      <c r="E156" s="1">
        <v>0</v>
      </c>
      <c r="F156" s="1">
        <v>0</v>
      </c>
      <c r="G156" s="2">
        <f t="shared" si="0"/>
        <v>53331.321200000006</v>
      </c>
      <c r="H156" s="2">
        <f t="shared" si="1"/>
        <v>2.0000000004074536E-2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141031</v>
      </c>
      <c r="D157" s="1">
        <f>'PR-RAS'!E161</f>
        <v>142690.32999999999</v>
      </c>
      <c r="E157" s="1">
        <v>0</v>
      </c>
      <c r="F157" s="1">
        <v>0</v>
      </c>
      <c r="G157" s="2">
        <f t="shared" si="0"/>
        <v>66520.218959999998</v>
      </c>
      <c r="H157" s="2">
        <f t="shared" si="1"/>
        <v>0.32999999998719431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191376</v>
      </c>
      <c r="D159" s="1">
        <f>'PR-RAS'!E163</f>
        <v>294272.22000000009</v>
      </c>
      <c r="E159" s="1">
        <v>0</v>
      </c>
      <c r="F159" s="1">
        <v>0</v>
      </c>
      <c r="G159" s="2">
        <f t="shared" si="0"/>
        <v>123227.42952000003</v>
      </c>
      <c r="H159" s="2">
        <f t="shared" si="1"/>
        <v>0.22000000008847564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18081</v>
      </c>
      <c r="D160" s="1">
        <f>'PR-RAS'!E164</f>
        <v>10451.14</v>
      </c>
      <c r="E160" s="1">
        <v>0</v>
      </c>
      <c r="F160" s="1">
        <v>0</v>
      </c>
      <c r="G160" s="2">
        <f t="shared" si="0"/>
        <v>6198.3415199999999</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1772</v>
      </c>
      <c r="D161" s="1">
        <f>'PR-RAS'!E165</f>
        <v>4548.08</v>
      </c>
      <c r="E161" s="1">
        <v>0</v>
      </c>
      <c r="F161" s="1">
        <v>0</v>
      </c>
      <c r="G161" s="2">
        <f t="shared" si="0"/>
        <v>1738.9056</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4434</v>
      </c>
      <c r="D162" s="1">
        <f>'PR-RAS'!E166</f>
        <v>4278.0600000000004</v>
      </c>
      <c r="E162" s="1">
        <v>0</v>
      </c>
      <c r="F162" s="1">
        <v>0</v>
      </c>
      <c r="G162" s="2">
        <f t="shared" si="0"/>
        <v>2091.4093200000002</v>
      </c>
      <c r="H162" s="2">
        <f t="shared" si="1"/>
        <v>6.0000000000400178E-2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11875</v>
      </c>
      <c r="D163" s="1">
        <f>'PR-RAS'!E167</f>
        <v>1625</v>
      </c>
      <c r="E163" s="1">
        <v>0</v>
      </c>
      <c r="F163" s="1">
        <v>0</v>
      </c>
      <c r="G163" s="2">
        <f t="shared" si="0"/>
        <v>2450.25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90654</v>
      </c>
      <c r="D165" s="1">
        <f>'PR-RAS'!E169</f>
        <v>193034.33000000002</v>
      </c>
      <c r="E165" s="1">
        <v>0</v>
      </c>
      <c r="F165" s="1">
        <v>0</v>
      </c>
      <c r="G165" s="2">
        <f t="shared" si="0"/>
        <v>78182.516240000012</v>
      </c>
      <c r="H165" s="2">
        <f t="shared" si="1"/>
        <v>0.33000000001629815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882</v>
      </c>
      <c r="D166" s="1">
        <f>'PR-RAS'!E170</f>
        <v>4191.7700000000004</v>
      </c>
      <c r="E166" s="1">
        <v>0</v>
      </c>
      <c r="F166" s="1">
        <v>0</v>
      </c>
      <c r="G166" s="2">
        <f t="shared" si="0"/>
        <v>1528.8141000000003</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10298</v>
      </c>
      <c r="D167" s="1">
        <f>'PR-RAS'!E171</f>
        <v>0</v>
      </c>
      <c r="E167" s="1">
        <v>0</v>
      </c>
      <c r="F167" s="1">
        <v>0</v>
      </c>
      <c r="G167" s="2">
        <f t="shared" si="0"/>
        <v>1709.4680000000001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9371</v>
      </c>
      <c r="D168" s="1">
        <f>'PR-RAS'!E172</f>
        <v>14502.18</v>
      </c>
      <c r="E168" s="1">
        <v>0</v>
      </c>
      <c r="F168" s="1">
        <v>0</v>
      </c>
      <c r="G168" s="2">
        <f t="shared" si="0"/>
        <v>6408.6851200000001</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10222</v>
      </c>
      <c r="D169" s="1">
        <f>'PR-RAS'!E173</f>
        <v>6816.34</v>
      </c>
      <c r="E169" s="1">
        <v>0</v>
      </c>
      <c r="F169" s="1">
        <v>0</v>
      </c>
      <c r="G169" s="2">
        <f t="shared" si="0"/>
        <v>4007.5862400000001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3353</v>
      </c>
      <c r="D170" s="1">
        <f>'PR-RAS'!E174</f>
        <v>15377.01</v>
      </c>
      <c r="E170" s="1">
        <v>0</v>
      </c>
      <c r="F170" s="1">
        <v>0</v>
      </c>
      <c r="G170" s="2">
        <f t="shared" si="0"/>
        <v>5764.0863800000006</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56528</v>
      </c>
      <c r="D172" s="1">
        <f>'PR-RAS'!E176</f>
        <v>152147.03</v>
      </c>
      <c r="E172" s="1">
        <v>0</v>
      </c>
      <c r="F172" s="1">
        <v>0</v>
      </c>
      <c r="G172" s="2">
        <f t="shared" si="0"/>
        <v>61700.572260000001</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71385</v>
      </c>
      <c r="D173" s="1">
        <f>'PR-RAS'!E177</f>
        <v>79215.850000000006</v>
      </c>
      <c r="E173" s="1">
        <v>0</v>
      </c>
      <c r="F173" s="1">
        <v>0</v>
      </c>
      <c r="G173" s="2">
        <f t="shared" si="0"/>
        <v>39528.472399999999</v>
      </c>
      <c r="H173" s="2">
        <f t="shared" si="1"/>
        <v>0.14999999999417923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7983</v>
      </c>
      <c r="D174" s="1">
        <f>'PR-RAS'!E178</f>
        <v>8857.69</v>
      </c>
      <c r="E174" s="1">
        <v>0</v>
      </c>
      <c r="F174" s="1">
        <v>0</v>
      </c>
      <c r="G174" s="2">
        <f t="shared" si="0"/>
        <v>4445.8197399999999</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11863</v>
      </c>
      <c r="D175" s="1">
        <f>'PR-RAS'!E179</f>
        <v>14073.37</v>
      </c>
      <c r="E175" s="1">
        <v>0</v>
      </c>
      <c r="F175" s="1">
        <v>0</v>
      </c>
      <c r="G175" s="2">
        <f t="shared" si="0"/>
        <v>6961.6947600000003</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2970.4</v>
      </c>
      <c r="E176" s="1">
        <v>0</v>
      </c>
      <c r="F176" s="1">
        <v>0</v>
      </c>
      <c r="G176" s="2">
        <f t="shared" si="0"/>
        <v>1039.6399999999999</v>
      </c>
      <c r="H176" s="2">
        <f t="shared" si="1"/>
        <v>0.40000000000009095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950</v>
      </c>
      <c r="D179" s="1">
        <f>'PR-RAS'!E183</f>
        <v>2325</v>
      </c>
      <c r="E179" s="1">
        <v>0</v>
      </c>
      <c r="F179" s="1">
        <v>0</v>
      </c>
      <c r="G179" s="2">
        <f t="shared" si="0"/>
        <v>996.8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48750</v>
      </c>
      <c r="D180" s="1">
        <f>'PR-RAS'!E184</f>
        <v>48750</v>
      </c>
      <c r="E180" s="1">
        <v>0</v>
      </c>
      <c r="F180" s="1">
        <v>0</v>
      </c>
      <c r="G180" s="2">
        <f t="shared" si="0"/>
        <v>26178.75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739</v>
      </c>
      <c r="D181" s="1">
        <f>'PR-RAS'!E185</f>
        <v>2239.39</v>
      </c>
      <c r="E181" s="1">
        <v>0</v>
      </c>
      <c r="F181" s="1">
        <v>0</v>
      </c>
      <c r="G181" s="2">
        <f t="shared" si="0"/>
        <v>939.20039999999995</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1100</v>
      </c>
      <c r="D182" s="1">
        <f>'PR-RAS'!E186</f>
        <v>0</v>
      </c>
      <c r="E182" s="1">
        <v>0</v>
      </c>
      <c r="F182" s="1">
        <v>0</v>
      </c>
      <c r="G182" s="2">
        <f t="shared" si="0"/>
        <v>199.1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11256</v>
      </c>
      <c r="D184" s="1">
        <f>'PR-RAS'!E188</f>
        <v>11570.9</v>
      </c>
      <c r="E184" s="1">
        <v>0</v>
      </c>
      <c r="F184" s="1">
        <v>0</v>
      </c>
      <c r="G184" s="2">
        <f t="shared" si="0"/>
        <v>6294.7974000000004</v>
      </c>
      <c r="H184" s="2">
        <f t="shared" si="1"/>
        <v>0.1000000000003638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11256</v>
      </c>
      <c r="D186" s="1">
        <f>'PR-RAS'!E190</f>
        <v>11256.06</v>
      </c>
      <c r="E186" s="1">
        <v>0</v>
      </c>
      <c r="F186" s="1">
        <v>0</v>
      </c>
      <c r="G186" s="2">
        <f t="shared" si="0"/>
        <v>6247.1021999999994</v>
      </c>
      <c r="H186" s="2">
        <f t="shared" si="1"/>
        <v>5.9999999999490683E-2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314.83999999999997</v>
      </c>
      <c r="E187" s="1">
        <v>0</v>
      </c>
      <c r="F187" s="1">
        <v>0</v>
      </c>
      <c r="G187" s="2">
        <f t="shared" si="0"/>
        <v>117.12047999999999</v>
      </c>
      <c r="H187" s="2">
        <f t="shared" si="1"/>
        <v>0.16000000000002501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1973</v>
      </c>
      <c r="D192" s="1">
        <f>'PR-RAS'!E196</f>
        <v>2197.1999999999998</v>
      </c>
      <c r="E192" s="1">
        <v>0</v>
      </c>
      <c r="F192" s="1">
        <v>0</v>
      </c>
      <c r="G192" s="2">
        <f t="shared" si="0"/>
        <v>1216.1733999999999</v>
      </c>
      <c r="H192" s="2">
        <f t="shared" si="1"/>
        <v>0.1999999999998181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1973</v>
      </c>
      <c r="D206" s="1">
        <f>'PR-RAS'!E210</f>
        <v>2197.1999999999998</v>
      </c>
      <c r="E206" s="1">
        <v>0</v>
      </c>
      <c r="F206" s="1">
        <v>0</v>
      </c>
      <c r="G206" s="2">
        <f t="shared" si="0"/>
        <v>1305.3169999999998</v>
      </c>
      <c r="H206" s="2">
        <f t="shared" si="1"/>
        <v>0.1999999999998181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1973</v>
      </c>
      <c r="D207" s="1">
        <f>'PR-RAS'!E211</f>
        <v>2197.1999999999998</v>
      </c>
      <c r="E207" s="1">
        <v>0</v>
      </c>
      <c r="F207" s="1">
        <v>0</v>
      </c>
      <c r="G207" s="2">
        <f t="shared" si="0"/>
        <v>1311.6843999999999</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2500</v>
      </c>
      <c r="D259" s="1">
        <f>'PR-RAS'!E263</f>
        <v>0</v>
      </c>
      <c r="E259" s="1">
        <v>0</v>
      </c>
      <c r="F259" s="1">
        <v>0</v>
      </c>
      <c r="G259" s="2">
        <f t="shared" si="0"/>
        <v>645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2500</v>
      </c>
      <c r="D260" s="1">
        <f>'PR-RAS'!E264</f>
        <v>0</v>
      </c>
      <c r="E260" s="1">
        <v>0</v>
      </c>
      <c r="F260" s="1">
        <v>0</v>
      </c>
      <c r="G260" s="2">
        <f t="shared" si="0"/>
        <v>647.5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2500</v>
      </c>
      <c r="D261" s="1">
        <f>'PR-RAS'!E265</f>
        <v>0</v>
      </c>
      <c r="E261" s="1">
        <v>0</v>
      </c>
      <c r="F261" s="1">
        <v>0</v>
      </c>
      <c r="G261" s="2">
        <f t="shared" si="0"/>
        <v>650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1939799</v>
      </c>
      <c r="D285" s="1">
        <f>'PR-RAS'!E289</f>
        <v>2096585.03</v>
      </c>
      <c r="E285" s="1">
        <v>0</v>
      </c>
      <c r="F285" s="1">
        <v>0</v>
      </c>
      <c r="G285" s="2">
        <f t="shared" si="8"/>
        <v>1741763.2130400001</v>
      </c>
      <c r="H285" s="2">
        <f t="shared" si="9"/>
        <v>3.0000000027939677E-2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126634</v>
      </c>
      <c r="D286" s="1">
        <f>'PR-RAS'!E290</f>
        <v>12065.239999999991</v>
      </c>
      <c r="E286" s="1">
        <v>0</v>
      </c>
      <c r="F286" s="1">
        <v>0</v>
      </c>
      <c r="G286" s="2">
        <f t="shared" si="8"/>
        <v>42967.876799999991</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3179</v>
      </c>
      <c r="D288" s="1">
        <f>'PR-RAS'!E292</f>
        <v>60128.61</v>
      </c>
      <c r="E288" s="1">
        <v>0</v>
      </c>
      <c r="F288" s="1">
        <v>0</v>
      </c>
      <c r="G288" s="2">
        <f t="shared" si="8"/>
        <v>35426.195139999996</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69684</v>
      </c>
      <c r="D345" s="1">
        <f>'PR-RAS'!E350</f>
        <v>51452.87</v>
      </c>
      <c r="E345" s="1">
        <v>0</v>
      </c>
      <c r="F345" s="1">
        <v>0</v>
      </c>
      <c r="G345" s="2">
        <f t="shared" si="8"/>
        <v>59370.870559999988</v>
      </c>
      <c r="H345" s="2">
        <f t="shared" si="9"/>
        <v>0.12999999999738066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69684</v>
      </c>
      <c r="D358" s="1">
        <f>'PR-RAS'!E363</f>
        <v>51452.87</v>
      </c>
      <c r="E358" s="1">
        <v>0</v>
      </c>
      <c r="F358" s="1">
        <v>0</v>
      </c>
      <c r="G358" s="2">
        <f t="shared" si="8"/>
        <v>61614.537179999992</v>
      </c>
      <c r="H358" s="2">
        <f t="shared" si="9"/>
        <v>0.12999999999738066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69684</v>
      </c>
      <c r="D364" s="1">
        <f>'PR-RAS'!E369</f>
        <v>51452.87</v>
      </c>
      <c r="E364" s="1">
        <v>0</v>
      </c>
      <c r="F364" s="1">
        <v>0</v>
      </c>
      <c r="G364" s="2">
        <f t="shared" si="8"/>
        <v>62650.075619999996</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4199</v>
      </c>
      <c r="E365" s="1">
        <v>0</v>
      </c>
      <c r="F365" s="1">
        <v>0</v>
      </c>
      <c r="G365" s="2">
        <f t="shared" si="8"/>
        <v>3056.8719999999998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14365</v>
      </c>
      <c r="E366" s="1">
        <v>0</v>
      </c>
      <c r="F366" s="1">
        <v>0</v>
      </c>
      <c r="G366" s="2">
        <f t="shared" si="8"/>
        <v>10486.449999999999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69684</v>
      </c>
      <c r="D367" s="1">
        <f>'PR-RAS'!E372</f>
        <v>32888.870000000003</v>
      </c>
      <c r="E367" s="1">
        <v>0</v>
      </c>
      <c r="F367" s="1">
        <v>0</v>
      </c>
      <c r="G367" s="2">
        <f t="shared" si="8"/>
        <v>49578.996839999993</v>
      </c>
      <c r="H367" s="2">
        <f t="shared" si="9"/>
        <v>0.12999999999738066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69684</v>
      </c>
      <c r="D403" s="1">
        <f>'PR-RAS'!E408</f>
        <v>51452.87</v>
      </c>
      <c r="E403" s="1">
        <v>0</v>
      </c>
      <c r="F403" s="1">
        <v>0</v>
      </c>
      <c r="G403" s="2">
        <f t="shared" si="8"/>
        <v>69381.07548</v>
      </c>
      <c r="H403" s="2">
        <f t="shared" si="9"/>
        <v>0.12999999999738066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2066433</v>
      </c>
      <c r="D407" s="1">
        <f>'PR-RAS'!E412</f>
        <v>2108650.27</v>
      </c>
      <c r="E407" s="1">
        <v>0</v>
      </c>
      <c r="F407" s="1">
        <v>0</v>
      </c>
      <c r="G407" s="2">
        <f t="shared" si="8"/>
        <v>2551195.8172400002</v>
      </c>
      <c r="H407" s="2">
        <f t="shared" si="9"/>
        <v>0.27000000001862645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2009483</v>
      </c>
      <c r="D408" s="1">
        <f>'PR-RAS'!E413</f>
        <v>2148037.9</v>
      </c>
      <c r="E408" s="1">
        <v>0</v>
      </c>
      <c r="F408" s="1">
        <v>0</v>
      </c>
      <c r="G408" s="2">
        <f t="shared" si="8"/>
        <v>2566362.4315999998</v>
      </c>
      <c r="H408" s="2">
        <f t="shared" si="9"/>
        <v>0.10000000009313226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56950</v>
      </c>
      <c r="D409" s="1">
        <f>'PR-RAS'!E414</f>
        <v>0</v>
      </c>
      <c r="E409" s="1">
        <v>0</v>
      </c>
      <c r="F409" s="1">
        <v>0</v>
      </c>
      <c r="G409" s="2">
        <f t="shared" si="8"/>
        <v>23235.599999999999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39387.629999999888</v>
      </c>
      <c r="E410" s="1">
        <v>0</v>
      </c>
      <c r="F410" s="1">
        <v>0</v>
      </c>
      <c r="G410" s="2">
        <f t="shared" si="8"/>
        <v>32219.081339999906</v>
      </c>
      <c r="H410" s="2">
        <f t="shared" si="9"/>
        <v>0.37000000011175871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3179</v>
      </c>
      <c r="D411" s="1">
        <f>'PR-RAS'!E416</f>
        <v>60128.61</v>
      </c>
      <c r="E411" s="1">
        <v>0</v>
      </c>
      <c r="F411" s="1">
        <v>0</v>
      </c>
      <c r="G411" s="2">
        <f t="shared" si="8"/>
        <v>50608.850200000001</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2066433</v>
      </c>
      <c r="D633" s="1">
        <f>'PR-RAS'!E639</f>
        <v>2108650.27</v>
      </c>
      <c r="E633" s="1">
        <v>0</v>
      </c>
      <c r="F633" s="1">
        <v>0</v>
      </c>
      <c r="G633" s="2">
        <f t="shared" si="10"/>
        <v>3971319.5972799999</v>
      </c>
      <c r="H633" s="2">
        <f t="shared" si="11"/>
        <v>0.27000000001862645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2009483</v>
      </c>
      <c r="D634" s="1">
        <f>'PR-RAS'!E640</f>
        <v>2148037.9</v>
      </c>
      <c r="E634" s="1">
        <v>0</v>
      </c>
      <c r="F634" s="1">
        <v>0</v>
      </c>
      <c r="G634" s="2">
        <f t="shared" si="10"/>
        <v>3991418.7204</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56950</v>
      </c>
      <c r="D635" s="1">
        <f>'PR-RAS'!E641</f>
        <v>0</v>
      </c>
      <c r="E635" s="1">
        <v>0</v>
      </c>
      <c r="F635" s="1">
        <v>0</v>
      </c>
      <c r="G635" s="2">
        <f t="shared" si="10"/>
        <v>36106.300000000003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39387.629999999888</v>
      </c>
      <c r="E636" s="1">
        <v>0</v>
      </c>
      <c r="F636" s="1">
        <v>0</v>
      </c>
      <c r="G636" s="2">
        <f t="shared" si="10"/>
        <v>50022.29009999986</v>
      </c>
      <c r="H636" s="2">
        <f t="shared" si="11"/>
        <v>0.37000000011175871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3179</v>
      </c>
      <c r="D637" s="1">
        <f>'PR-RAS'!E643</f>
        <v>60128.61</v>
      </c>
      <c r="E637" s="1">
        <v>0</v>
      </c>
      <c r="F637" s="1">
        <v>0</v>
      </c>
      <c r="G637" s="2">
        <f t="shared" si="10"/>
        <v>78505.435920000004</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60129</v>
      </c>
      <c r="D639" s="1">
        <f>'PR-RAS'!E645</f>
        <v>20740.980000000112</v>
      </c>
      <c r="E639" s="1">
        <v>0</v>
      </c>
      <c r="F639" s="1">
        <v>0</v>
      </c>
      <c r="G639" s="2">
        <f t="shared" si="10"/>
        <v>64827.792480000142</v>
      </c>
      <c r="H639" s="2">
        <f t="shared" si="11"/>
        <v>1.9999999887659214E-2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229013</v>
      </c>
      <c r="D642" s="1">
        <f>'PR-RAS'!E649</f>
        <v>177786.33</v>
      </c>
      <c r="E642" s="1">
        <v>0</v>
      </c>
      <c r="F642" s="1">
        <v>0</v>
      </c>
      <c r="G642" s="2">
        <f t="shared" si="10"/>
        <v>374719.40805999993</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2095274</v>
      </c>
      <c r="D643" s="1">
        <f>'PR-RAS'!E650</f>
        <v>2118049.7000000002</v>
      </c>
      <c r="E643" s="1">
        <v>0</v>
      </c>
      <c r="F643" s="1">
        <v>0</v>
      </c>
      <c r="G643" s="2">
        <f t="shared" si="10"/>
        <v>4064741.7228000001</v>
      </c>
      <c r="H643" s="2">
        <f t="shared" si="11"/>
        <v>0.29999999981373549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2146501</v>
      </c>
      <c r="D644" s="1">
        <f>'PR-RAS'!E651</f>
        <v>2111087.5299999998</v>
      </c>
      <c r="E644" s="1">
        <v>0</v>
      </c>
      <c r="F644" s="1">
        <v>0</v>
      </c>
      <c r="G644" s="2">
        <f t="shared" si="10"/>
        <v>4095058.70658</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177786</v>
      </c>
      <c r="D645" s="1">
        <f>'PR-RAS'!E652</f>
        <v>184748.50000000047</v>
      </c>
      <c r="E645" s="1">
        <v>0</v>
      </c>
      <c r="F645" s="1">
        <v>0</v>
      </c>
      <c r="G645" s="2">
        <f t="shared" si="10"/>
        <v>352450.25200000062</v>
      </c>
      <c r="H645" s="2">
        <f t="shared" si="11"/>
        <v>0.49999999953433871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35000</v>
      </c>
      <c r="E655" s="1">
        <v>0</v>
      </c>
      <c r="F655" s="1">
        <v>0</v>
      </c>
      <c r="G655" s="2">
        <f t="shared" si="10"/>
        <v>45780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40000</v>
      </c>
      <c r="D659" s="1">
        <f>'PR-RAS'!E666</f>
        <v>0</v>
      </c>
      <c r="E659" s="1">
        <v>0</v>
      </c>
      <c r="F659" s="1">
        <v>0</v>
      </c>
      <c r="G659" s="2">
        <f t="shared" si="10"/>
        <v>26320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83262</v>
      </c>
      <c r="D669" s="1">
        <f>'PR-RAS'!E676</f>
        <v>58187.39</v>
      </c>
      <c r="E669" s="1">
        <v>0</v>
      </c>
      <c r="F669" s="1">
        <v>0</v>
      </c>
      <c r="G669" s="2">
        <f t="shared" si="10"/>
        <v>133357.36904000002</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3848</v>
      </c>
      <c r="D670" s="1">
        <f>'PR-RAS'!E677</f>
        <v>35000</v>
      </c>
      <c r="E670" s="1">
        <v>0</v>
      </c>
      <c r="F670" s="1">
        <v>0</v>
      </c>
      <c r="G670" s="2">
        <f t="shared" si="10"/>
        <v>49404.312000000005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4434</v>
      </c>
      <c r="D711" s="1">
        <f>'PR-RAS'!E718</f>
        <v>4278.0600000000004</v>
      </c>
      <c r="E711" s="1">
        <v>0</v>
      </c>
      <c r="F711" s="1">
        <v>0</v>
      </c>
      <c r="G711" s="2">
        <f t="shared" si="10"/>
        <v>9222.985200000001</v>
      </c>
      <c r="H711" s="2">
        <f t="shared" si="11"/>
        <v>6.0000000000400178E-2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950</v>
      </c>
      <c r="D713" s="1">
        <f>'PR-RAS'!E720</f>
        <v>2325</v>
      </c>
      <c r="E713" s="1">
        <v>0</v>
      </c>
      <c r="F713" s="1">
        <v>0</v>
      </c>
      <c r="G713" s="2">
        <f t="shared" si="10"/>
        <v>3987.2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11256</v>
      </c>
      <c r="D719" s="1">
        <f>'PR-RAS'!E726</f>
        <v>11256.06</v>
      </c>
      <c r="E719" s="1">
        <v>0</v>
      </c>
      <c r="F719" s="1">
        <v>0</v>
      </c>
      <c r="G719" s="2">
        <f t="shared" si="10"/>
        <v>24245.510159999994</v>
      </c>
      <c r="H719" s="2">
        <f t="shared" si="11"/>
        <v>5.9999999999490683E-2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370529</v>
      </c>
      <c r="D984" s="6">
        <f>BILANCA!E6</f>
        <v>357348.57999999996</v>
      </c>
      <c r="E984" s="6">
        <v>0</v>
      </c>
      <c r="F984" s="6">
        <v>0</v>
      </c>
      <c r="G984" s="7">
        <f t="shared" ref="G984:G1241" si="22">B984/1000*C984+B984/500*D984</f>
        <v>1085.2261599999999</v>
      </c>
      <c r="H984" s="7">
        <f t="shared" si="19"/>
        <v>0.42000000004190952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159641</v>
      </c>
      <c r="D985" s="1">
        <f>BILANCA!E7</f>
        <v>164127.86999999997</v>
      </c>
      <c r="E985" s="1">
        <v>0</v>
      </c>
      <c r="F985" s="1">
        <v>0</v>
      </c>
      <c r="G985" s="2">
        <f t="shared" si="22"/>
        <v>975.79347999999982</v>
      </c>
      <c r="H985" s="2">
        <f t="shared" si="19"/>
        <v>0.13000000003376044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159641</v>
      </c>
      <c r="D990" s="1">
        <f>BILANCA!E12</f>
        <v>164127.86999999997</v>
      </c>
      <c r="E990" s="1">
        <v>0</v>
      </c>
      <c r="F990" s="1">
        <v>0</v>
      </c>
      <c r="G990" s="2">
        <f t="shared" si="22"/>
        <v>3415.2771799999996</v>
      </c>
      <c r="H990" s="2">
        <f t="shared" si="19"/>
        <v>0.13000000003376044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159641</v>
      </c>
      <c r="D997" s="1">
        <f>BILANCA!E19</f>
        <v>164127.86999999997</v>
      </c>
      <c r="E997" s="1">
        <v>0</v>
      </c>
      <c r="F997" s="1">
        <v>0</v>
      </c>
      <c r="G997" s="2">
        <f t="shared" si="22"/>
        <v>6830.5543599999992</v>
      </c>
      <c r="H997" s="2">
        <f t="shared" si="19"/>
        <v>0.13000000003376044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13216</v>
      </c>
      <c r="D998" s="1">
        <f>BILANCA!E20</f>
        <v>17415.060000000001</v>
      </c>
      <c r="E998" s="1">
        <v>0</v>
      </c>
      <c r="F998" s="1">
        <v>0</v>
      </c>
      <c r="G998" s="2">
        <f t="shared" si="22"/>
        <v>720.69180000000006</v>
      </c>
      <c r="H998" s="2">
        <f t="shared" si="19"/>
        <v>6.0000000001309672E-2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221621</v>
      </c>
      <c r="D1000" s="1">
        <f>BILANCA!E22</f>
        <v>268874.96999999997</v>
      </c>
      <c r="E1000" s="1">
        <v>0</v>
      </c>
      <c r="F1000" s="1">
        <v>0</v>
      </c>
      <c r="G1000" s="2">
        <f t="shared" si="22"/>
        <v>12909.305980000001</v>
      </c>
      <c r="H1000" s="2">
        <f t="shared" si="19"/>
        <v>3.0000000027939677E-2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75196</v>
      </c>
      <c r="D1006" s="1">
        <f>BILANCA!E28</f>
        <v>122162.16</v>
      </c>
      <c r="E1006" s="1">
        <v>0</v>
      </c>
      <c r="F1006" s="1">
        <v>0</v>
      </c>
      <c r="G1006" s="2">
        <f t="shared" si="22"/>
        <v>7348.9673599999996</v>
      </c>
      <c r="H1006" s="2">
        <f t="shared" si="19"/>
        <v>0.16000000000349246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13674</v>
      </c>
      <c r="D1032" s="1">
        <f>BILANCA!E54</f>
        <v>28693.81</v>
      </c>
      <c r="E1032" s="1">
        <v>0</v>
      </c>
      <c r="F1032" s="1">
        <v>0</v>
      </c>
      <c r="G1032" s="2">
        <f t="shared" si="22"/>
        <v>3482.0193800000006</v>
      </c>
      <c r="H1032" s="2">
        <f t="shared" si="19"/>
        <v>0.18999999999869033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13674</v>
      </c>
      <c r="D1033" s="1">
        <f>BILANCA!E55</f>
        <v>28693.81</v>
      </c>
      <c r="E1033" s="1">
        <v>0</v>
      </c>
      <c r="F1033" s="1">
        <v>0</v>
      </c>
      <c r="G1033" s="2">
        <f t="shared" si="22"/>
        <v>3553.0810000000001</v>
      </c>
      <c r="H1033" s="2">
        <f t="shared" si="19"/>
        <v>0.18999999999869033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210888</v>
      </c>
      <c r="D1046" s="1">
        <f>BILANCA!E68</f>
        <v>193220.71000000002</v>
      </c>
      <c r="E1046" s="1">
        <v>0</v>
      </c>
      <c r="F1046" s="1">
        <v>0</v>
      </c>
      <c r="G1046" s="2">
        <f t="shared" si="22"/>
        <v>37631.753460000007</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177786</v>
      </c>
      <c r="D1047" s="1">
        <f>BILANCA!E69</f>
        <v>184748.5</v>
      </c>
      <c r="E1047" s="1">
        <v>0</v>
      </c>
      <c r="F1047" s="1">
        <v>0</v>
      </c>
      <c r="G1047" s="2">
        <f t="shared" si="22"/>
        <v>35026.112000000001</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177425</v>
      </c>
      <c r="D1048" s="1">
        <f>BILANCA!E70</f>
        <v>184748.5</v>
      </c>
      <c r="E1048" s="1">
        <v>0</v>
      </c>
      <c r="F1048" s="1">
        <v>0</v>
      </c>
      <c r="G1048" s="2">
        <f t="shared" si="22"/>
        <v>35549.93</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177425</v>
      </c>
      <c r="D1050" s="1">
        <f>BILANCA!E72</f>
        <v>184748.5</v>
      </c>
      <c r="E1050" s="1">
        <v>0</v>
      </c>
      <c r="F1050" s="1">
        <v>0</v>
      </c>
      <c r="G1050" s="2">
        <f t="shared" si="22"/>
        <v>36643.774000000005</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361</v>
      </c>
      <c r="D1054" s="1">
        <f>BILANCA!E76</f>
        <v>0</v>
      </c>
      <c r="E1054" s="1">
        <v>0</v>
      </c>
      <c r="F1054" s="1">
        <v>0</v>
      </c>
      <c r="G1054" s="2">
        <f t="shared" si="22"/>
        <v>25.630999999999997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33102</v>
      </c>
      <c r="D1056" s="1">
        <f>BILANCA!E78</f>
        <v>580.54</v>
      </c>
      <c r="E1056" s="1">
        <v>0</v>
      </c>
      <c r="F1056" s="1">
        <v>0</v>
      </c>
      <c r="G1056" s="2">
        <f t="shared" si="22"/>
        <v>2501.2048399999999</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33102</v>
      </c>
      <c r="D1064" s="1">
        <f>BILANCA!E86</f>
        <v>580.54</v>
      </c>
      <c r="E1064" s="1">
        <v>0</v>
      </c>
      <c r="F1064" s="1">
        <v>0</v>
      </c>
      <c r="G1064" s="2">
        <f t="shared" si="22"/>
        <v>2775.3094800000003</v>
      </c>
      <c r="H1064" s="2">
        <f t="shared" si="19"/>
        <v>0.46000000000003638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7891.67</v>
      </c>
      <c r="E1124" s="1">
        <v>0</v>
      </c>
      <c r="F1124" s="1">
        <v>0</v>
      </c>
      <c r="G1124" s="2">
        <f t="shared" si="22"/>
        <v>2225.4509399999997</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7891.67</v>
      </c>
      <c r="E1138" s="1">
        <v>0</v>
      </c>
      <c r="F1138" s="1">
        <v>0</v>
      </c>
      <c r="G1138" s="2">
        <f t="shared" si="22"/>
        <v>2446.4177</v>
      </c>
      <c r="H1138" s="2">
        <f t="shared" si="23"/>
        <v>0.32999999999992724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370529</v>
      </c>
      <c r="D1152" s="1">
        <f>BILANCA!E175</f>
        <v>357348.58</v>
      </c>
      <c r="E1152" s="1">
        <v>0</v>
      </c>
      <c r="F1152" s="1">
        <v>0</v>
      </c>
      <c r="G1152" s="2">
        <f t="shared" si="22"/>
        <v>183403.22104000003</v>
      </c>
      <c r="H1152" s="2">
        <f t="shared" si="23"/>
        <v>0.41999999998370185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150760</v>
      </c>
      <c r="D1153" s="1">
        <f>BILANCA!E176</f>
        <v>164588.06</v>
      </c>
      <c r="E1153" s="1">
        <v>0</v>
      </c>
      <c r="F1153" s="1">
        <v>0</v>
      </c>
      <c r="G1153" s="2">
        <f t="shared" si="22"/>
        <v>81589.140400000004</v>
      </c>
      <c r="H1153" s="2">
        <f t="shared" si="23"/>
        <v>5.9999999997671694E-2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150760</v>
      </c>
      <c r="D1154" s="1">
        <f>BILANCA!E177</f>
        <v>164588.06</v>
      </c>
      <c r="E1154" s="1">
        <v>0</v>
      </c>
      <c r="F1154" s="1">
        <v>0</v>
      </c>
      <c r="G1154" s="2">
        <f t="shared" si="22"/>
        <v>82069.076520000002</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143640</v>
      </c>
      <c r="D1155" s="1">
        <f>BILANCA!E178</f>
        <v>162633.76</v>
      </c>
      <c r="E1155" s="1">
        <v>0</v>
      </c>
      <c r="F1155" s="1">
        <v>0</v>
      </c>
      <c r="G1155" s="2">
        <f t="shared" si="22"/>
        <v>80652.093439999997</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7120</v>
      </c>
      <c r="D1156" s="1">
        <f>BILANCA!E179</f>
        <v>1954.3</v>
      </c>
      <c r="E1156" s="1">
        <v>0</v>
      </c>
      <c r="F1156" s="1">
        <v>0</v>
      </c>
      <c r="G1156" s="2">
        <f t="shared" si="22"/>
        <v>1907.9477999999999</v>
      </c>
      <c r="H1156" s="2">
        <f t="shared" si="23"/>
        <v>0.29999999999995453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219769</v>
      </c>
      <c r="D1214" s="1">
        <f>BILANCA!E237</f>
        <v>192760.52000000002</v>
      </c>
      <c r="E1214" s="1">
        <v>0</v>
      </c>
      <c r="F1214" s="1">
        <v>0</v>
      </c>
      <c r="G1214" s="2">
        <f t="shared" si="22"/>
        <v>139821.99924</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159640</v>
      </c>
      <c r="D1215" s="1">
        <f>BILANCA!E238</f>
        <v>164127.87</v>
      </c>
      <c r="E1215" s="1">
        <v>0</v>
      </c>
      <c r="F1215" s="1">
        <v>0</v>
      </c>
      <c r="G1215" s="2">
        <f t="shared" si="22"/>
        <v>113191.81168000001</v>
      </c>
      <c r="H1215" s="2">
        <f t="shared" si="23"/>
        <v>0.13000000000465661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159640</v>
      </c>
      <c r="D1216" s="1">
        <f>BILANCA!E239</f>
        <v>164127.87</v>
      </c>
      <c r="E1216" s="1">
        <v>0</v>
      </c>
      <c r="F1216" s="1">
        <v>0</v>
      </c>
      <c r="G1216" s="2">
        <f t="shared" si="22"/>
        <v>113679.70741999999</v>
      </c>
      <c r="H1216" s="2">
        <f t="shared" si="23"/>
        <v>0.13000000000465661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159640</v>
      </c>
      <c r="D1217" s="1">
        <f>BILANCA!E240</f>
        <v>164127.87</v>
      </c>
      <c r="E1217" s="1">
        <v>0</v>
      </c>
      <c r="F1217" s="1">
        <v>0</v>
      </c>
      <c r="G1217" s="2">
        <f t="shared" si="22"/>
        <v>114167.60316</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60129</v>
      </c>
      <c r="D1222" s="1">
        <f>BILANCA!E245</f>
        <v>20740.98</v>
      </c>
      <c r="E1222" s="1">
        <v>0</v>
      </c>
      <c r="F1222" s="1">
        <v>0</v>
      </c>
      <c r="G1222" s="2">
        <f t="shared" si="22"/>
        <v>24285.01944</v>
      </c>
      <c r="H1222" s="2">
        <f t="shared" si="23"/>
        <v>2.0000000000436557E-2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60129</v>
      </c>
      <c r="D1223" s="1">
        <f>BILANCA!E246</f>
        <v>20740.98</v>
      </c>
      <c r="E1223" s="1">
        <v>0</v>
      </c>
      <c r="F1223" s="1">
        <v>0</v>
      </c>
      <c r="G1223" s="2">
        <f t="shared" si="22"/>
        <v>24386.630399999998</v>
      </c>
      <c r="H1223" s="2">
        <f t="shared" si="23"/>
        <v>2.0000000000436557E-2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60129</v>
      </c>
      <c r="D1224" s="1">
        <f>BILANCA!E247</f>
        <v>17566.38</v>
      </c>
      <c r="E1224" s="1">
        <v>0</v>
      </c>
      <c r="F1224" s="1">
        <v>0</v>
      </c>
      <c r="G1224" s="2">
        <f t="shared" si="22"/>
        <v>22958.084159999999</v>
      </c>
      <c r="H1224" s="2">
        <f t="shared" si="23"/>
        <v>0.38000000000101863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3174.6</v>
      </c>
      <c r="E1225" s="1">
        <v>0</v>
      </c>
      <c r="F1225" s="1">
        <v>0</v>
      </c>
      <c r="G1225" s="2">
        <f t="shared" si="22"/>
        <v>1536.5064</v>
      </c>
      <c r="H1225" s="2">
        <f t="shared" si="23"/>
        <v>0.40000000000009095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7891.67</v>
      </c>
      <c r="E1232" s="1">
        <v>0</v>
      </c>
      <c r="F1232" s="1">
        <v>0</v>
      </c>
      <c r="G1232" s="2">
        <f t="shared" si="22"/>
        <v>3930.0516600000001</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7891.67</v>
      </c>
      <c r="E1240" s="1">
        <v>0</v>
      </c>
      <c r="F1240" s="1">
        <v>0</v>
      </c>
      <c r="G1240" s="2">
        <f t="shared" si="22"/>
        <v>4056.3183800000002</v>
      </c>
      <c r="H1240" s="2">
        <f t="shared" si="23"/>
        <v>0.32999999999992724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362</v>
      </c>
      <c r="D1244" s="1">
        <f>BILANCA!E268</f>
        <v>580.54</v>
      </c>
      <c r="E1244" s="1">
        <v>0</v>
      </c>
      <c r="F1244" s="1">
        <v>0</v>
      </c>
      <c r="G1244" s="2">
        <f t="shared" si="24"/>
        <v>397.52387999999996</v>
      </c>
      <c r="H1244" s="2">
        <f t="shared" si="23"/>
        <v>0.46000000000003638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32740</v>
      </c>
      <c r="D1245" s="1">
        <f>BILANCA!E269</f>
        <v>0</v>
      </c>
      <c r="E1245" s="1">
        <v>0</v>
      </c>
      <c r="F1245" s="1">
        <v>0</v>
      </c>
      <c r="G1245" s="2">
        <f t="shared" si="24"/>
        <v>8577.880000000001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562</v>
      </c>
      <c r="D1263" s="1">
        <f>BILANCA!E287</f>
        <v>387.75</v>
      </c>
      <c r="E1263" s="1">
        <v>0</v>
      </c>
      <c r="F1263" s="1">
        <v>0</v>
      </c>
      <c r="G1263" s="2">
        <f t="shared" si="24"/>
        <v>374.5</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150198</v>
      </c>
      <c r="D1264" s="1">
        <f>BILANCA!E288</f>
        <v>164200.31</v>
      </c>
      <c r="E1264" s="1">
        <v>0</v>
      </c>
      <c r="F1264" s="1">
        <v>0</v>
      </c>
      <c r="G1264" s="2">
        <f t="shared" si="24"/>
        <v>134486.21222000002</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2009483</v>
      </c>
      <c r="D1322" s="1">
        <f>'RAS-funkcijski'!E28</f>
        <v>2148037.9</v>
      </c>
      <c r="E1322" s="1">
        <v>0</v>
      </c>
      <c r="F1322" s="1">
        <v>0</v>
      </c>
      <c r="G1322" s="2">
        <f t="shared" si="24"/>
        <v>151333.4112</v>
      </c>
      <c r="H1322" s="2">
        <f t="shared" si="23"/>
        <v>0.10000000009313226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2009483</v>
      </c>
      <c r="D1324" s="1">
        <f>'RAS-funkcijski'!E30</f>
        <v>2148037.9</v>
      </c>
      <c r="E1324" s="1">
        <v>0</v>
      </c>
      <c r="F1324" s="1">
        <v>0</v>
      </c>
      <c r="G1324" s="2">
        <f t="shared" si="24"/>
        <v>163944.5288</v>
      </c>
      <c r="H1324" s="2">
        <f t="shared" si="23"/>
        <v>0.10000000009313226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2009483</v>
      </c>
      <c r="D1435" s="13">
        <f>'RAS-funkcijski'!E141</f>
        <v>2148037.9</v>
      </c>
      <c r="E1435" s="13">
        <v>0</v>
      </c>
      <c r="F1435" s="13">
        <v>0</v>
      </c>
      <c r="G1435" s="14">
        <f t="shared" si="24"/>
        <v>863861.55560000008</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3230</v>
      </c>
      <c r="D1436" s="6">
        <f>'P-VRIO'!E5</f>
        <v>0</v>
      </c>
      <c r="E1436" s="6">
        <v>0</v>
      </c>
      <c r="F1436" s="6">
        <v>0</v>
      </c>
      <c r="G1436" s="7">
        <f t="shared" si="24"/>
        <v>3.23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3230</v>
      </c>
      <c r="D1453" s="1">
        <f>'P-VRIO'!E22</f>
        <v>0</v>
      </c>
      <c r="E1453" s="1">
        <v>0</v>
      </c>
      <c r="F1453" s="1">
        <v>0</v>
      </c>
      <c r="G1453" s="2">
        <f t="shared" si="24"/>
        <v>58.139999999999993</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3230</v>
      </c>
      <c r="D1454" s="1">
        <f>'P-VRIO'!E23</f>
        <v>0</v>
      </c>
      <c r="E1454" s="1">
        <v>0</v>
      </c>
      <c r="F1454" s="1">
        <v>0</v>
      </c>
      <c r="G1454" s="2">
        <f t="shared" si="24"/>
        <v>61.37</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3230</v>
      </c>
      <c r="D1456" s="1">
        <f>'P-VRIO'!E25</f>
        <v>0</v>
      </c>
      <c r="E1456" s="1">
        <v>0</v>
      </c>
      <c r="F1456" s="1">
        <v>0</v>
      </c>
      <c r="G1456" s="2">
        <f t="shared" si="24"/>
        <v>67.83</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150760.09</v>
      </c>
      <c r="D1480" s="6"/>
      <c r="E1480" s="6">
        <v>0</v>
      </c>
      <c r="F1480" s="6">
        <v>0</v>
      </c>
      <c r="G1480" s="7">
        <f t="shared" ref="G1480:G1580" si="34">B1480/1000*C1480</f>
        <v>150.76008999999999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2132815.21</v>
      </c>
      <c r="D1481" s="1">
        <v>0</v>
      </c>
      <c r="E1481" s="1">
        <v>0</v>
      </c>
      <c r="F1481" s="1">
        <v>0</v>
      </c>
      <c r="G1481" s="2">
        <f t="shared" si="34"/>
        <v>4265.6304200000004</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2081362.34</v>
      </c>
      <c r="D1483" s="1">
        <v>0</v>
      </c>
      <c r="E1483" s="1">
        <v>0</v>
      </c>
      <c r="F1483" s="1">
        <v>0</v>
      </c>
      <c r="G1483" s="2">
        <f t="shared" si="34"/>
        <v>8325.4493600000005</v>
      </c>
      <c r="H1483" s="2">
        <f t="shared" si="35"/>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1784095.52</v>
      </c>
      <c r="D1484" s="1">
        <v>0</v>
      </c>
      <c r="E1484" s="1">
        <v>0</v>
      </c>
      <c r="F1484" s="1">
        <v>0</v>
      </c>
      <c r="G1484" s="2">
        <f t="shared" si="34"/>
        <v>8920.4776000000002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297266.82</v>
      </c>
      <c r="D1485" s="1">
        <v>0</v>
      </c>
      <c r="E1485" s="1">
        <v>0</v>
      </c>
      <c r="F1485" s="1">
        <v>0</v>
      </c>
      <c r="G1485" s="2">
        <f t="shared" si="34"/>
        <v>1783.6009200000001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51452.87</v>
      </c>
      <c r="D1492" s="1">
        <v>0</v>
      </c>
      <c r="E1492" s="1">
        <v>0</v>
      </c>
      <c r="F1492" s="1">
        <v>0</v>
      </c>
      <c r="G1492" s="2">
        <f t="shared" si="34"/>
        <v>668.88730999999996</v>
      </c>
      <c r="H1492" s="2">
        <f t="shared" si="35"/>
        <v>0.12999999999738066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2118987.2400000002</v>
      </c>
      <c r="D1499" s="1">
        <v>0</v>
      </c>
      <c r="E1499" s="1">
        <v>0</v>
      </c>
      <c r="F1499" s="1">
        <v>0</v>
      </c>
      <c r="G1499" s="2">
        <f t="shared" si="34"/>
        <v>42379.744800000008</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2067534.37</v>
      </c>
      <c r="D1501" s="1">
        <v>0</v>
      </c>
      <c r="E1501" s="1">
        <v>0</v>
      </c>
      <c r="F1501" s="1">
        <v>0</v>
      </c>
      <c r="G1501" s="2">
        <f t="shared" si="34"/>
        <v>45485.756139999998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1765102.09</v>
      </c>
      <c r="D1502" s="1">
        <v>0</v>
      </c>
      <c r="E1502" s="1">
        <v>0</v>
      </c>
      <c r="F1502" s="1">
        <v>0</v>
      </c>
      <c r="G1502" s="2">
        <f t="shared" si="34"/>
        <v>40597.34807</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302432.28000000003</v>
      </c>
      <c r="D1503" s="1">
        <v>0</v>
      </c>
      <c r="E1503" s="1">
        <v>0</v>
      </c>
      <c r="F1503" s="1">
        <v>0</v>
      </c>
      <c r="G1503" s="2">
        <f t="shared" si="34"/>
        <v>7258.3747200000007</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51452.87</v>
      </c>
      <c r="D1510" s="1">
        <v>0</v>
      </c>
      <c r="E1510" s="1">
        <v>0</v>
      </c>
      <c r="F1510" s="1">
        <v>0</v>
      </c>
      <c r="G1510" s="2">
        <f t="shared" si="34"/>
        <v>1595.0389700000001</v>
      </c>
      <c r="H1510" s="2">
        <f t="shared" si="35"/>
        <v>0.12999999999738066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164588.05999999959</v>
      </c>
      <c r="D1517" s="1">
        <v>0</v>
      </c>
      <c r="E1517" s="1">
        <v>0</v>
      </c>
      <c r="F1517" s="1">
        <v>0</v>
      </c>
      <c r="G1517" s="2">
        <f t="shared" si="34"/>
        <v>6254.3462799999843</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387.75</v>
      </c>
      <c r="D1518" s="1">
        <v>0</v>
      </c>
      <c r="E1518" s="1">
        <v>0</v>
      </c>
      <c r="F1518" s="1">
        <v>0</v>
      </c>
      <c r="G1518" s="2">
        <f t="shared" si="34"/>
        <v>15.122249999999999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387.75</v>
      </c>
      <c r="D1524" s="1">
        <v>0</v>
      </c>
      <c r="E1524" s="1">
        <v>0</v>
      </c>
      <c r="F1524" s="1">
        <v>0</v>
      </c>
      <c r="G1524" s="2">
        <f t="shared" si="34"/>
        <v>17.44875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387.75</v>
      </c>
      <c r="D1530" s="1">
        <v>0</v>
      </c>
      <c r="E1530" s="1">
        <v>0</v>
      </c>
      <c r="F1530" s="1">
        <v>0</v>
      </c>
      <c r="G1530" s="2">
        <f t="shared" si="34"/>
        <v>19.77525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387.75</v>
      </c>
      <c r="D1531" s="1">
        <v>0</v>
      </c>
      <c r="E1531" s="1">
        <v>0</v>
      </c>
      <c r="F1531" s="1">
        <v>0</v>
      </c>
      <c r="G1531" s="2">
        <f t="shared" si="34"/>
        <v>20.163</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164200.31</v>
      </c>
      <c r="D1576" s="1">
        <v>0</v>
      </c>
      <c r="E1576" s="1">
        <v>0</v>
      </c>
      <c r="F1576" s="1">
        <v>0</v>
      </c>
      <c r="G1576" s="2">
        <f t="shared" si="34"/>
        <v>15927.43007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164200.31</v>
      </c>
      <c r="D1578" s="1">
        <v>0</v>
      </c>
      <c r="E1578" s="1">
        <v>0</v>
      </c>
      <c r="F1578" s="1">
        <v>0</v>
      </c>
      <c r="G1578" s="2">
        <f t="shared" si="34"/>
        <v>16255.830690000001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50660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2066433</v>
      </c>
      <c r="I16" s="172">
        <f>'PR-RAS'!E6</f>
        <v>2108650.27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1939799</v>
      </c>
      <c r="I17" s="172">
        <f>'PR-RAS'!E151</f>
        <v>2096585.03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60129</v>
      </c>
      <c r="I18" s="172">
        <f>'PR-RAS'!E645</f>
        <v>20740.980000000112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159641</v>
      </c>
      <c r="I20" s="175">
        <f>BILANCA!E7</f>
        <v>164127.86999999997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210888</v>
      </c>
      <c r="I21" s="177">
        <f>BILANCA!E68</f>
        <v>193220.71000000002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150760</v>
      </c>
      <c r="I22" s="177">
        <f>BILANCA!E176</f>
        <v>164588.06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219769</v>
      </c>
      <c r="I23" s="179">
        <f>BILANCA!E237</f>
        <v>192760.52000000002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2009483</v>
      </c>
      <c r="I28" s="181">
        <f>'RAS-funkcijski'!E141</f>
        <v>2148037.9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3230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3230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150760.09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164588.05999999959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387.75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164200.31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9" zoomScaleNormal="100" workbookViewId="0">
      <selection activeCell="E727" sqref="E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2066433</v>
      </c>
      <c r="E6" s="53">
        <f>E7+E44+E50+E82+E106+E124+E133+E139</f>
        <v>2108650.27</v>
      </c>
      <c r="F6" s="54">
        <f t="shared" ref="F6:F131" si="0">IF(D6&lt;&gt;0,IF(E6/D6&gt;=100,"&gt;&gt;100",E6/D6*100),"-")</f>
        <v>102.04300212007841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127110</v>
      </c>
      <c r="E50" s="53">
        <f>E51+E54+E59+E62+E65+E68+E71+E74+E77</f>
        <v>128187.39</v>
      </c>
      <c r="F50" s="54">
        <f t="shared" si="0"/>
        <v>100.84760443710172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40000</v>
      </c>
      <c r="E59" s="53">
        <f t="shared" si="12"/>
        <v>35000</v>
      </c>
      <c r="F59" s="54">
        <f t="shared" si="0"/>
        <v>87.5</v>
      </c>
    </row>
    <row r="60" spans="1:6" ht="24" x14ac:dyDescent="0.2">
      <c r="A60" s="55">
        <v>6331</v>
      </c>
      <c r="B60" s="88" t="s">
        <v>163</v>
      </c>
      <c r="C60" s="52" t="s">
        <v>164</v>
      </c>
      <c r="D60" s="244"/>
      <c r="E60" s="244">
        <v>35000</v>
      </c>
      <c r="F60" s="54" t="str">
        <f t="shared" si="0"/>
        <v>-</v>
      </c>
    </row>
    <row r="61" spans="1:6" ht="24" x14ac:dyDescent="0.2">
      <c r="A61" s="55">
        <v>6332</v>
      </c>
      <c r="B61" s="88" t="s">
        <v>165</v>
      </c>
      <c r="C61" s="52" t="s">
        <v>166</v>
      </c>
      <c r="D61" s="244">
        <v>40000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87110</v>
      </c>
      <c r="E68" s="53">
        <f t="shared" si="15"/>
        <v>93187.39</v>
      </c>
      <c r="F68" s="54">
        <f t="shared" si="0"/>
        <v>106.97668465158993</v>
      </c>
    </row>
    <row r="69" spans="1:6" ht="12.75" customHeight="1" x14ac:dyDescent="0.2">
      <c r="A69" s="55" t="s">
        <v>181</v>
      </c>
      <c r="B69" s="87" t="s">
        <v>182</v>
      </c>
      <c r="C69" s="52" t="s">
        <v>181</v>
      </c>
      <c r="D69" s="244">
        <v>83262</v>
      </c>
      <c r="E69" s="244">
        <v>58187.39</v>
      </c>
      <c r="F69" s="54">
        <f t="shared" si="0"/>
        <v>69.884689294035695</v>
      </c>
    </row>
    <row r="70" spans="1:6" ht="24" x14ac:dyDescent="0.2">
      <c r="A70" s="55" t="s">
        <v>183</v>
      </c>
      <c r="B70" s="87" t="s">
        <v>184</v>
      </c>
      <c r="C70" s="52" t="s">
        <v>183</v>
      </c>
      <c r="D70" s="244">
        <v>3848</v>
      </c>
      <c r="E70" s="244">
        <v>35000</v>
      </c>
      <c r="F70" s="54">
        <f t="shared" si="0"/>
        <v>909.56340956340944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1.78</v>
      </c>
      <c r="F82" s="54">
        <f t="shared" si="0"/>
        <v>89</v>
      </c>
    </row>
    <row r="83" spans="1:6" ht="12.75" customHeight="1" x14ac:dyDescent="0.2">
      <c r="A83" s="55">
        <v>641</v>
      </c>
      <c r="B83" s="87" t="s">
        <v>209</v>
      </c>
      <c r="C83" s="52" t="s">
        <v>210</v>
      </c>
      <c r="D83" s="53">
        <f t="shared" ref="D83:E83" si="20">SUM(D84:D90)</f>
        <v>2</v>
      </c>
      <c r="E83" s="53">
        <f t="shared" si="20"/>
        <v>1.78</v>
      </c>
      <c r="F83" s="54">
        <f t="shared" si="0"/>
        <v>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1.78</v>
      </c>
      <c r="F85" s="54">
        <f t="shared" si="0"/>
        <v>89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3232</v>
      </c>
      <c r="E124" s="53">
        <f t="shared" si="27"/>
        <v>7818</v>
      </c>
      <c r="F124" s="54">
        <f t="shared" si="0"/>
        <v>241.89356435643563</v>
      </c>
    </row>
    <row r="125" spans="1:6" ht="12.75" customHeight="1" x14ac:dyDescent="0.2">
      <c r="A125" s="55">
        <v>661</v>
      </c>
      <c r="B125" s="88" t="s">
        <v>293</v>
      </c>
      <c r="C125" s="52" t="s">
        <v>294</v>
      </c>
      <c r="D125" s="53">
        <f t="shared" ref="D125:E125" si="28">SUM(D126:D127)</f>
        <v>3232</v>
      </c>
      <c r="E125" s="53">
        <f t="shared" si="28"/>
        <v>7818</v>
      </c>
      <c r="F125" s="54">
        <f t="shared" si="0"/>
        <v>241.89356435643563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3232</v>
      </c>
      <c r="E127" s="244">
        <v>7818</v>
      </c>
      <c r="F127" s="54">
        <f t="shared" si="0"/>
        <v>241.89356435643563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1936089</v>
      </c>
      <c r="E133" s="53">
        <f t="shared" si="30"/>
        <v>1972393.0999999999</v>
      </c>
      <c r="F133" s="54">
        <f t="shared" ref="F133:F223" si="31">IF(D133&lt;&gt;0,IF(E133/D133&gt;=100,"&gt;&gt;100",E133/D133*100),"-")</f>
        <v>101.87512557532222</v>
      </c>
    </row>
    <row r="134" spans="1:6" ht="24" x14ac:dyDescent="0.2">
      <c r="A134" s="55">
        <v>671</v>
      </c>
      <c r="B134" s="234" t="s">
        <v>311</v>
      </c>
      <c r="C134" s="52" t="s">
        <v>312</v>
      </c>
      <c r="D134" s="53">
        <f t="shared" ref="D134:E134" si="32">SUM(D135:D137)</f>
        <v>1936089</v>
      </c>
      <c r="E134" s="53">
        <f t="shared" si="32"/>
        <v>1972393.0999999999</v>
      </c>
      <c r="F134" s="54">
        <f t="shared" si="31"/>
        <v>101.87512557532222</v>
      </c>
    </row>
    <row r="135" spans="1:6" ht="12.75" customHeight="1" x14ac:dyDescent="0.2">
      <c r="A135" s="55">
        <v>6711</v>
      </c>
      <c r="B135" s="87" t="s">
        <v>313</v>
      </c>
      <c r="C135" s="52" t="s">
        <v>314</v>
      </c>
      <c r="D135" s="244">
        <v>1913089</v>
      </c>
      <c r="E135" s="244">
        <v>1952765.63</v>
      </c>
      <c r="F135" s="54">
        <f t="shared" si="31"/>
        <v>102.07395630835785</v>
      </c>
    </row>
    <row r="136" spans="1:6" ht="24" x14ac:dyDescent="0.2">
      <c r="A136" s="55">
        <v>6712</v>
      </c>
      <c r="B136" s="234" t="s">
        <v>315</v>
      </c>
      <c r="C136" s="52" t="s">
        <v>316</v>
      </c>
      <c r="D136" s="244">
        <v>23000</v>
      </c>
      <c r="E136" s="244">
        <v>19627.47</v>
      </c>
      <c r="F136" s="54">
        <f t="shared" si="31"/>
        <v>85.336826086956535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250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250</v>
      </c>
      <c r="F150" s="54" t="str">
        <f t="shared" si="31"/>
        <v>-</v>
      </c>
    </row>
    <row r="151" spans="1:6" ht="12.75" customHeight="1" x14ac:dyDescent="0.2">
      <c r="A151" s="55">
        <v>3</v>
      </c>
      <c r="B151" s="87" t="s">
        <v>345</v>
      </c>
      <c r="C151" s="52" t="s">
        <v>53</v>
      </c>
      <c r="D151" s="53">
        <f t="shared" ref="D151:E151" si="35">D152+D163+D196+D215+D224+D252+D263</f>
        <v>1939799</v>
      </c>
      <c r="E151" s="53">
        <f t="shared" si="35"/>
        <v>2096585.03</v>
      </c>
      <c r="F151" s="54">
        <f t="shared" si="31"/>
        <v>108.08259154685615</v>
      </c>
    </row>
    <row r="152" spans="1:6" ht="12.75" customHeight="1" x14ac:dyDescent="0.2">
      <c r="A152" s="55">
        <v>31</v>
      </c>
      <c r="B152" s="87" t="s">
        <v>346</v>
      </c>
      <c r="C152" s="52" t="s">
        <v>35</v>
      </c>
      <c r="D152" s="53">
        <f t="shared" ref="D152:E152" si="36">D153+D158+D159</f>
        <v>1743950</v>
      </c>
      <c r="E152" s="53">
        <f t="shared" si="36"/>
        <v>1800115.6099999999</v>
      </c>
      <c r="F152" s="54">
        <f t="shared" si="31"/>
        <v>103.22059749419421</v>
      </c>
    </row>
    <row r="153" spans="1:6" ht="12.75" customHeight="1" x14ac:dyDescent="0.2">
      <c r="A153" s="55">
        <v>311</v>
      </c>
      <c r="B153" s="87" t="s">
        <v>347</v>
      </c>
      <c r="C153" s="52" t="s">
        <v>348</v>
      </c>
      <c r="D153" s="53">
        <f t="shared" ref="D153:E153" si="37">SUM(D154:D157)</f>
        <v>1430017</v>
      </c>
      <c r="E153" s="53">
        <f t="shared" si="37"/>
        <v>1479337.16</v>
      </c>
      <c r="F153" s="54">
        <f t="shared" si="31"/>
        <v>103.44892123660068</v>
      </c>
    </row>
    <row r="154" spans="1:6" ht="12.75" customHeight="1" x14ac:dyDescent="0.2">
      <c r="A154" s="55">
        <v>3111</v>
      </c>
      <c r="B154" s="87" t="s">
        <v>349</v>
      </c>
      <c r="C154" s="52" t="s">
        <v>350</v>
      </c>
      <c r="D154" s="244">
        <v>1430017</v>
      </c>
      <c r="E154" s="244">
        <v>1479337.16</v>
      </c>
      <c r="F154" s="54">
        <f t="shared" si="31"/>
        <v>103.44892123660068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60789</v>
      </c>
      <c r="E158" s="244">
        <v>62108.1</v>
      </c>
      <c r="F158" s="54">
        <f t="shared" si="31"/>
        <v>102.16996496076594</v>
      </c>
    </row>
    <row r="159" spans="1:6" ht="12.75" customHeight="1" x14ac:dyDescent="0.2">
      <c r="A159" s="55">
        <v>313</v>
      </c>
      <c r="B159" s="87" t="s">
        <v>359</v>
      </c>
      <c r="C159" s="52" t="s">
        <v>360</v>
      </c>
      <c r="D159" s="53">
        <f t="shared" ref="D159:E159" si="38">SUM(D160:D162)</f>
        <v>253144</v>
      </c>
      <c r="E159" s="53">
        <f t="shared" si="38"/>
        <v>258670.34999999998</v>
      </c>
      <c r="F159" s="54">
        <f t="shared" si="31"/>
        <v>102.18308551654394</v>
      </c>
    </row>
    <row r="160" spans="1:6" ht="12.75" customHeight="1" x14ac:dyDescent="0.2">
      <c r="A160" s="55">
        <v>3131</v>
      </c>
      <c r="B160" s="87" t="s">
        <v>139</v>
      </c>
      <c r="C160" s="52" t="s">
        <v>361</v>
      </c>
      <c r="D160" s="244">
        <v>112113</v>
      </c>
      <c r="E160" s="244">
        <v>115980.02</v>
      </c>
      <c r="F160" s="54">
        <f t="shared" si="31"/>
        <v>103.44921641558071</v>
      </c>
    </row>
    <row r="161" spans="1:6" ht="12.75" customHeight="1" x14ac:dyDescent="0.2">
      <c r="A161" s="55">
        <v>3132</v>
      </c>
      <c r="B161" s="87" t="s">
        <v>362</v>
      </c>
      <c r="C161" s="52" t="s">
        <v>363</v>
      </c>
      <c r="D161" s="244">
        <v>141031</v>
      </c>
      <c r="E161" s="244">
        <v>142690.32999999999</v>
      </c>
      <c r="F161" s="54">
        <f t="shared" si="31"/>
        <v>101.17657110847969</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191376</v>
      </c>
      <c r="E163" s="53">
        <f t="shared" si="39"/>
        <v>294272.22000000009</v>
      </c>
      <c r="F163" s="54">
        <f t="shared" si="31"/>
        <v>153.76652244795591</v>
      </c>
    </row>
    <row r="164" spans="1:6" ht="12.75" customHeight="1" x14ac:dyDescent="0.2">
      <c r="A164" s="55">
        <v>321</v>
      </c>
      <c r="B164" s="87" t="s">
        <v>368</v>
      </c>
      <c r="C164" s="52" t="s">
        <v>369</v>
      </c>
      <c r="D164" s="53">
        <f t="shared" ref="D164:E164" si="40">SUM(D165:D168)</f>
        <v>18081</v>
      </c>
      <c r="E164" s="53">
        <f t="shared" si="40"/>
        <v>10451.14</v>
      </c>
      <c r="F164" s="54">
        <f t="shared" si="31"/>
        <v>57.801780874951604</v>
      </c>
    </row>
    <row r="165" spans="1:6" ht="12.75" customHeight="1" x14ac:dyDescent="0.2">
      <c r="A165" s="55">
        <v>3211</v>
      </c>
      <c r="B165" s="87" t="s">
        <v>370</v>
      </c>
      <c r="C165" s="52" t="s">
        <v>371</v>
      </c>
      <c r="D165" s="244">
        <v>1772</v>
      </c>
      <c r="E165" s="244">
        <v>4548.08</v>
      </c>
      <c r="F165" s="54">
        <f t="shared" si="31"/>
        <v>256.66365688487582</v>
      </c>
    </row>
    <row r="166" spans="1:6" ht="12.75" customHeight="1" x14ac:dyDescent="0.2">
      <c r="A166" s="55">
        <v>3212</v>
      </c>
      <c r="B166" s="87" t="s">
        <v>372</v>
      </c>
      <c r="C166" s="52" t="s">
        <v>373</v>
      </c>
      <c r="D166" s="244">
        <v>4434</v>
      </c>
      <c r="E166" s="244">
        <v>4278.0600000000004</v>
      </c>
      <c r="F166" s="54">
        <f t="shared" si="31"/>
        <v>96.483085250338306</v>
      </c>
    </row>
    <row r="167" spans="1:6" ht="12.75" customHeight="1" x14ac:dyDescent="0.2">
      <c r="A167" s="55">
        <v>3213</v>
      </c>
      <c r="B167" s="87" t="s">
        <v>374</v>
      </c>
      <c r="C167" s="52" t="s">
        <v>375</v>
      </c>
      <c r="D167" s="244">
        <v>11875</v>
      </c>
      <c r="E167" s="244">
        <v>1625</v>
      </c>
      <c r="F167" s="54">
        <f t="shared" si="31"/>
        <v>13.684210526315791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90654</v>
      </c>
      <c r="E169" s="53">
        <f t="shared" si="41"/>
        <v>193034.33000000002</v>
      </c>
      <c r="F169" s="54">
        <f t="shared" si="31"/>
        <v>212.93525933770158</v>
      </c>
    </row>
    <row r="170" spans="1:6" ht="12.75" customHeight="1" x14ac:dyDescent="0.2">
      <c r="A170" s="55">
        <v>3221</v>
      </c>
      <c r="B170" s="87" t="s">
        <v>380</v>
      </c>
      <c r="C170" s="52" t="s">
        <v>381</v>
      </c>
      <c r="D170" s="244">
        <v>882</v>
      </c>
      <c r="E170" s="244">
        <v>4191.7700000000004</v>
      </c>
      <c r="F170" s="54">
        <f t="shared" si="31"/>
        <v>475.25736961451253</v>
      </c>
    </row>
    <row r="171" spans="1:6" ht="12.75" customHeight="1" x14ac:dyDescent="0.2">
      <c r="A171" s="55">
        <v>3222</v>
      </c>
      <c r="B171" s="87" t="s">
        <v>382</v>
      </c>
      <c r="C171" s="52" t="s">
        <v>383</v>
      </c>
      <c r="D171" s="244">
        <v>10298</v>
      </c>
      <c r="E171" s="244"/>
      <c r="F171" s="54">
        <f t="shared" si="31"/>
        <v>0</v>
      </c>
    </row>
    <row r="172" spans="1:6" ht="12.75" customHeight="1" x14ac:dyDescent="0.2">
      <c r="A172" s="55">
        <v>3223</v>
      </c>
      <c r="B172" s="87" t="s">
        <v>384</v>
      </c>
      <c r="C172" s="52" t="s">
        <v>385</v>
      </c>
      <c r="D172" s="244">
        <v>9371</v>
      </c>
      <c r="E172" s="244">
        <v>14502.18</v>
      </c>
      <c r="F172" s="54">
        <f t="shared" si="31"/>
        <v>154.75594920499412</v>
      </c>
    </row>
    <row r="173" spans="1:6" ht="12.75" customHeight="1" x14ac:dyDescent="0.2">
      <c r="A173" s="55">
        <v>3224</v>
      </c>
      <c r="B173" s="87" t="s">
        <v>386</v>
      </c>
      <c r="C173" s="52" t="s">
        <v>387</v>
      </c>
      <c r="D173" s="244">
        <v>10222</v>
      </c>
      <c r="E173" s="244">
        <v>6816.34</v>
      </c>
      <c r="F173" s="54">
        <f t="shared" si="31"/>
        <v>66.683036587751914</v>
      </c>
    </row>
    <row r="174" spans="1:6" ht="12.75" customHeight="1" x14ac:dyDescent="0.2">
      <c r="A174" s="55">
        <v>3225</v>
      </c>
      <c r="B174" s="87" t="s">
        <v>388</v>
      </c>
      <c r="C174" s="52" t="s">
        <v>389</v>
      </c>
      <c r="D174" s="244">
        <v>3353</v>
      </c>
      <c r="E174" s="244">
        <v>15377.01</v>
      </c>
      <c r="F174" s="54">
        <f t="shared" si="31"/>
        <v>458.60453325380257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56528</v>
      </c>
      <c r="E176" s="244">
        <v>152147.03</v>
      </c>
      <c r="F176" s="54">
        <f t="shared" si="31"/>
        <v>269.1533930087744</v>
      </c>
    </row>
    <row r="177" spans="1:6" ht="12.75" customHeight="1" x14ac:dyDescent="0.2">
      <c r="A177" s="55">
        <v>323</v>
      </c>
      <c r="B177" s="87" t="s">
        <v>394</v>
      </c>
      <c r="C177" s="52" t="s">
        <v>395</v>
      </c>
      <c r="D177" s="53">
        <f t="shared" ref="D177:E177" si="42">SUM(D178:D186)</f>
        <v>71385</v>
      </c>
      <c r="E177" s="53">
        <f t="shared" si="42"/>
        <v>79215.850000000006</v>
      </c>
      <c r="F177" s="54">
        <f t="shared" si="31"/>
        <v>110.96988162779296</v>
      </c>
    </row>
    <row r="178" spans="1:6" ht="12.75" customHeight="1" x14ac:dyDescent="0.2">
      <c r="A178" s="55">
        <v>3231</v>
      </c>
      <c r="B178" s="87" t="s">
        <v>396</v>
      </c>
      <c r="C178" s="52" t="s">
        <v>397</v>
      </c>
      <c r="D178" s="244">
        <v>7983</v>
      </c>
      <c r="E178" s="244">
        <v>8857.69</v>
      </c>
      <c r="F178" s="54">
        <f t="shared" si="31"/>
        <v>110.95690843041464</v>
      </c>
    </row>
    <row r="179" spans="1:6" ht="12.75" customHeight="1" x14ac:dyDescent="0.2">
      <c r="A179" s="55">
        <v>3232</v>
      </c>
      <c r="B179" s="87" t="s">
        <v>398</v>
      </c>
      <c r="C179" s="52" t="s">
        <v>399</v>
      </c>
      <c r="D179" s="244">
        <v>11863</v>
      </c>
      <c r="E179" s="244">
        <v>14073.37</v>
      </c>
      <c r="F179" s="54">
        <f t="shared" si="31"/>
        <v>118.63247070724101</v>
      </c>
    </row>
    <row r="180" spans="1:6" ht="12.75" customHeight="1" x14ac:dyDescent="0.2">
      <c r="A180" s="55">
        <v>3233</v>
      </c>
      <c r="B180" s="87" t="s">
        <v>400</v>
      </c>
      <c r="C180" s="52" t="s">
        <v>401</v>
      </c>
      <c r="D180" s="244"/>
      <c r="E180" s="244">
        <v>2970.4</v>
      </c>
      <c r="F180" s="54" t="str">
        <f t="shared" si="31"/>
        <v>-</v>
      </c>
    </row>
    <row r="181" spans="1:6" ht="12.75" customHeight="1" x14ac:dyDescent="0.2">
      <c r="A181" s="55">
        <v>3234</v>
      </c>
      <c r="B181" s="87" t="s">
        <v>402</v>
      </c>
      <c r="C181" s="52" t="s">
        <v>403</v>
      </c>
      <c r="D181" s="244"/>
      <c r="E181" s="244"/>
      <c r="F181" s="54" t="str">
        <f t="shared" si="31"/>
        <v>-</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950</v>
      </c>
      <c r="E183" s="244">
        <v>2325</v>
      </c>
      <c r="F183" s="54">
        <f t="shared" si="31"/>
        <v>244.73684210526315</v>
      </c>
    </row>
    <row r="184" spans="1:6" ht="12.75" customHeight="1" x14ac:dyDescent="0.2">
      <c r="A184" s="55">
        <v>3237</v>
      </c>
      <c r="B184" s="87" t="s">
        <v>408</v>
      </c>
      <c r="C184" s="52" t="s">
        <v>409</v>
      </c>
      <c r="D184" s="244">
        <v>48750</v>
      </c>
      <c r="E184" s="244">
        <v>48750</v>
      </c>
      <c r="F184" s="54">
        <f t="shared" si="31"/>
        <v>100</v>
      </c>
    </row>
    <row r="185" spans="1:6" ht="12.75" customHeight="1" x14ac:dyDescent="0.2">
      <c r="A185" s="55">
        <v>3238</v>
      </c>
      <c r="B185" s="87" t="s">
        <v>410</v>
      </c>
      <c r="C185" s="52" t="s">
        <v>411</v>
      </c>
      <c r="D185" s="244">
        <v>739</v>
      </c>
      <c r="E185" s="244">
        <v>2239.39</v>
      </c>
      <c r="F185" s="54">
        <f t="shared" si="31"/>
        <v>303.02976995940458</v>
      </c>
    </row>
    <row r="186" spans="1:6" ht="12.75" customHeight="1" x14ac:dyDescent="0.2">
      <c r="A186" s="55">
        <v>3239</v>
      </c>
      <c r="B186" s="87" t="s">
        <v>412</v>
      </c>
      <c r="C186" s="52" t="s">
        <v>413</v>
      </c>
      <c r="D186" s="244">
        <v>1100</v>
      </c>
      <c r="E186" s="244"/>
      <c r="F186" s="54">
        <f t="shared" si="31"/>
        <v>0</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11256</v>
      </c>
      <c r="E188" s="53">
        <f t="shared" si="43"/>
        <v>11570.9</v>
      </c>
      <c r="F188" s="54">
        <f t="shared" si="31"/>
        <v>102.79761904761904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11256</v>
      </c>
      <c r="E190" s="244">
        <v>11256.06</v>
      </c>
      <c r="F190" s="54">
        <f t="shared" si="31"/>
        <v>100.00053304904051</v>
      </c>
    </row>
    <row r="191" spans="1:6" ht="12.75" customHeight="1" x14ac:dyDescent="0.2">
      <c r="A191" s="55">
        <v>3293</v>
      </c>
      <c r="B191" s="87" t="s">
        <v>422</v>
      </c>
      <c r="C191" s="52" t="s">
        <v>423</v>
      </c>
      <c r="D191" s="244"/>
      <c r="E191" s="244">
        <v>314.83999999999997</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1973</v>
      </c>
      <c r="E196" s="53">
        <f t="shared" si="44"/>
        <v>2197.1999999999998</v>
      </c>
      <c r="F196" s="54">
        <f t="shared" si="31"/>
        <v>111.36340598073997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1973</v>
      </c>
      <c r="E210" s="53">
        <f t="shared" si="47"/>
        <v>2197.1999999999998</v>
      </c>
      <c r="F210" s="54">
        <f t="shared" si="31"/>
        <v>111.36340598073997</v>
      </c>
    </row>
    <row r="211" spans="1:6" ht="12.75" customHeight="1" x14ac:dyDescent="0.2">
      <c r="A211" s="55">
        <v>3431</v>
      </c>
      <c r="B211" s="234" t="s">
        <v>462</v>
      </c>
      <c r="C211" s="52" t="s">
        <v>463</v>
      </c>
      <c r="D211" s="244">
        <v>1973</v>
      </c>
      <c r="E211" s="244">
        <v>2197.1999999999998</v>
      </c>
      <c r="F211" s="54">
        <f t="shared" si="31"/>
        <v>111.36340598073997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2500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2500</v>
      </c>
      <c r="E264" s="53">
        <f t="shared" si="70"/>
        <v>0</v>
      </c>
      <c r="F264" s="54">
        <f t="shared" si="69"/>
        <v>0</v>
      </c>
    </row>
    <row r="265" spans="1:6" ht="12.75" customHeight="1" x14ac:dyDescent="0.2">
      <c r="A265" s="55">
        <v>3811</v>
      </c>
      <c r="B265" s="87" t="s">
        <v>566</v>
      </c>
      <c r="C265" s="52" t="s">
        <v>567</v>
      </c>
      <c r="D265" s="244">
        <v>2500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1939799</v>
      </c>
      <c r="E289" s="53">
        <f t="shared" si="79"/>
        <v>2096585.03</v>
      </c>
      <c r="F289" s="54">
        <f t="shared" si="76"/>
        <v>108.08259154685615</v>
      </c>
    </row>
    <row r="290" spans="1:6" ht="12.75" customHeight="1" x14ac:dyDescent="0.2">
      <c r="A290" s="55" t="s">
        <v>605</v>
      </c>
      <c r="B290" s="87" t="s">
        <v>616</v>
      </c>
      <c r="C290" s="52" t="s">
        <v>617</v>
      </c>
      <c r="D290" s="53">
        <f>IF(D6&gt;=D289,D6-D289,0)</f>
        <v>126634</v>
      </c>
      <c r="E290" s="53">
        <f>IF(E6&gt;=E289,E6-E289,0)</f>
        <v>12065.239999999991</v>
      </c>
      <c r="F290" s="54">
        <f t="shared" si="76"/>
        <v>9.5276466035977627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3179</v>
      </c>
      <c r="E292" s="244">
        <v>60128.61</v>
      </c>
      <c r="F292" s="54">
        <f t="shared" si="76"/>
        <v>1891.431582258572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69684</v>
      </c>
      <c r="E350" s="53">
        <f t="shared" si="95"/>
        <v>51452.87</v>
      </c>
      <c r="F350" s="54">
        <f t="shared" si="81"/>
        <v>73.837423224843576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69684</v>
      </c>
      <c r="E363" s="53">
        <f t="shared" si="99"/>
        <v>51452.87</v>
      </c>
      <c r="F363" s="54">
        <f t="shared" si="81"/>
        <v>73.837423224843576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69684</v>
      </c>
      <c r="E369" s="53">
        <f t="shared" si="101"/>
        <v>51452.87</v>
      </c>
      <c r="F369" s="54">
        <f t="shared" si="81"/>
        <v>73.837423224843576</v>
      </c>
    </row>
    <row r="370" spans="1:6" ht="12.75" customHeight="1" x14ac:dyDescent="0.2">
      <c r="A370" s="55">
        <v>4221</v>
      </c>
      <c r="B370" s="87" t="s">
        <v>671</v>
      </c>
      <c r="C370" s="52" t="s">
        <v>763</v>
      </c>
      <c r="D370" s="244"/>
      <c r="E370" s="244">
        <v>4199</v>
      </c>
      <c r="F370" s="54" t="str">
        <f t="shared" si="81"/>
        <v>-</v>
      </c>
    </row>
    <row r="371" spans="1:6" ht="12.75" customHeight="1" x14ac:dyDescent="0.2">
      <c r="A371" s="55">
        <v>4222</v>
      </c>
      <c r="B371" s="87" t="s">
        <v>764</v>
      </c>
      <c r="C371" s="52" t="s">
        <v>765</v>
      </c>
      <c r="D371" s="244"/>
      <c r="E371" s="244">
        <v>14365</v>
      </c>
      <c r="F371" s="54" t="str">
        <f t="shared" si="81"/>
        <v>-</v>
      </c>
    </row>
    <row r="372" spans="1:6" ht="12.75" customHeight="1" x14ac:dyDescent="0.2">
      <c r="A372" s="55">
        <v>4223</v>
      </c>
      <c r="B372" s="87" t="s">
        <v>675</v>
      </c>
      <c r="C372" s="52" t="s">
        <v>766</v>
      </c>
      <c r="D372" s="244">
        <v>69684</v>
      </c>
      <c r="E372" s="244">
        <v>32888.870000000003</v>
      </c>
      <c r="F372" s="54">
        <f t="shared" si="81"/>
        <v>47.197161471786927</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69684</v>
      </c>
      <c r="E408" s="53">
        <f t="shared" si="111"/>
        <v>51452.87</v>
      </c>
      <c r="F408" s="54">
        <f t="shared" si="81"/>
        <v>73.837423224843576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2066433</v>
      </c>
      <c r="E412" s="53">
        <f>E6+E298</f>
        <v>2108650.27</v>
      </c>
      <c r="F412" s="54">
        <f t="shared" si="81"/>
        <v>102.04300212007841</v>
      </c>
    </row>
    <row r="413" spans="1:6" ht="12.75" customHeight="1" x14ac:dyDescent="0.2">
      <c r="A413" s="55" t="s">
        <v>605</v>
      </c>
      <c r="B413" s="87" t="s">
        <v>828</v>
      </c>
      <c r="C413" s="52" t="s">
        <v>829</v>
      </c>
      <c r="D413" s="53">
        <f t="shared" ref="D413:E413" si="112">D289+D350</f>
        <v>2009483</v>
      </c>
      <c r="E413" s="53">
        <f t="shared" si="112"/>
        <v>2148037.9</v>
      </c>
      <c r="F413" s="54">
        <f t="shared" si="81"/>
        <v>106.89505211041845</v>
      </c>
    </row>
    <row r="414" spans="1:6" ht="12.75" customHeight="1" x14ac:dyDescent="0.2">
      <c r="A414" s="55" t="s">
        <v>605</v>
      </c>
      <c r="B414" s="87" t="s">
        <v>830</v>
      </c>
      <c r="C414" s="52" t="s">
        <v>831</v>
      </c>
      <c r="D414" s="53">
        <f t="shared" ref="D414:E414" si="113">IF(D412&gt;=D413,D412-D413,0)</f>
        <v>56950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39387.629999999888</v>
      </c>
      <c r="F415" s="54" t="str">
        <f t="shared" si="81"/>
        <v>-</v>
      </c>
    </row>
    <row r="416" spans="1:6" ht="12.75" customHeight="1" x14ac:dyDescent="0.2">
      <c r="A416" s="62" t="s">
        <v>834</v>
      </c>
      <c r="B416" s="234" t="s">
        <v>835</v>
      </c>
      <c r="C416" s="63" t="s">
        <v>836</v>
      </c>
      <c r="D416" s="53">
        <f t="shared" ref="D416:E416" si="115">IF(D292-D293+D409-D410&gt;=0,D292-D293+D409-D410,0)</f>
        <v>3179</v>
      </c>
      <c r="E416" s="53">
        <f t="shared" si="115"/>
        <v>60128.61</v>
      </c>
      <c r="F416" s="54">
        <f t="shared" si="81"/>
        <v>1891.431582258572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2066433</v>
      </c>
      <c r="E639" s="53">
        <f t="shared" si="180"/>
        <v>2108650.27</v>
      </c>
      <c r="F639" s="54">
        <f t="shared" si="119"/>
        <v>102.04300212007841</v>
      </c>
    </row>
    <row r="640" spans="1:6" ht="12.75" customHeight="1" x14ac:dyDescent="0.2">
      <c r="A640" s="55" t="s">
        <v>605</v>
      </c>
      <c r="B640" s="87" t="s">
        <v>1274</v>
      </c>
      <c r="C640" s="52" t="s">
        <v>1275</v>
      </c>
      <c r="D640" s="53">
        <f t="shared" ref="D640:E640" si="181">D413+D528</f>
        <v>2009483</v>
      </c>
      <c r="E640" s="53">
        <f t="shared" si="181"/>
        <v>2148037.9</v>
      </c>
      <c r="F640" s="54">
        <f t="shared" si="119"/>
        <v>106.89505211041845</v>
      </c>
    </row>
    <row r="641" spans="1:6" ht="12.75" customHeight="1" x14ac:dyDescent="0.2">
      <c r="A641" s="55" t="s">
        <v>605</v>
      </c>
      <c r="B641" s="87" t="s">
        <v>1276</v>
      </c>
      <c r="C641" s="52" t="s">
        <v>1277</v>
      </c>
      <c r="D641" s="53">
        <f t="shared" ref="D641:E641" si="182">IF(D639&gt;=D640,D639-D640,0)</f>
        <v>56950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39387.629999999888</v>
      </c>
      <c r="F642" s="54" t="str">
        <f t="shared" si="119"/>
        <v>-</v>
      </c>
    </row>
    <row r="643" spans="1:6" ht="24" x14ac:dyDescent="0.2">
      <c r="A643" s="62" t="s">
        <v>1280</v>
      </c>
      <c r="B643" s="87" t="s">
        <v>1281</v>
      </c>
      <c r="C643" s="63" t="s">
        <v>1280</v>
      </c>
      <c r="D643" s="53">
        <f t="shared" ref="D643:E643" si="184">IF(D416-D417+D637-D638&gt;=0,D416-D417+D637-D638,0)</f>
        <v>3179</v>
      </c>
      <c r="E643" s="53">
        <f t="shared" si="184"/>
        <v>60128.61</v>
      </c>
      <c r="F643" s="54">
        <f t="shared" si="119"/>
        <v>1891.431582258572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60129</v>
      </c>
      <c r="E645" s="53">
        <f t="shared" si="186"/>
        <v>20740.980000000112</v>
      </c>
      <c r="F645" s="54">
        <f t="shared" si="119"/>
        <v>34.494137604151263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229013</v>
      </c>
      <c r="E649" s="244">
        <v>177786.33</v>
      </c>
      <c r="F649" s="54">
        <f t="shared" ref="F649:F724" si="188">IF(D649&lt;&gt;0,IF(E649/D649&gt;=100,"&gt;&gt;100",E649/D649*100),"-")</f>
        <v>77.631544934130375</v>
      </c>
    </row>
    <row r="650" spans="1:6" ht="12.75" customHeight="1" x14ac:dyDescent="0.2">
      <c r="A650" s="55" t="s">
        <v>1293</v>
      </c>
      <c r="B650" s="87" t="s">
        <v>1294</v>
      </c>
      <c r="C650" s="52" t="s">
        <v>1293</v>
      </c>
      <c r="D650" s="244">
        <v>2095274</v>
      </c>
      <c r="E650" s="244">
        <v>2118049.7000000002</v>
      </c>
      <c r="F650" s="54">
        <f t="shared" si="188"/>
        <v>101.08700341816869</v>
      </c>
    </row>
    <row r="651" spans="1:6" ht="12.75" customHeight="1" x14ac:dyDescent="0.2">
      <c r="A651" s="55" t="s">
        <v>1295</v>
      </c>
      <c r="B651" s="87" t="s">
        <v>1296</v>
      </c>
      <c r="C651" s="52" t="s">
        <v>1295</v>
      </c>
      <c r="D651" s="244">
        <v>2146501</v>
      </c>
      <c r="E651" s="244">
        <v>2111087.5299999998</v>
      </c>
      <c r="F651" s="54">
        <f t="shared" si="188"/>
        <v>98.350176869239746</v>
      </c>
    </row>
    <row r="652" spans="1:6" ht="24" x14ac:dyDescent="0.2">
      <c r="A652" s="55">
        <v>11</v>
      </c>
      <c r="B652" s="87" t="s">
        <v>1297</v>
      </c>
      <c r="C652" s="52" t="s">
        <v>1298</v>
      </c>
      <c r="D652" s="53">
        <f t="shared" ref="D652:E652" si="189">+D649+D650-D651</f>
        <v>177786</v>
      </c>
      <c r="E652" s="53">
        <f t="shared" si="189"/>
        <v>184748.50000000047</v>
      </c>
      <c r="F652" s="54">
        <f t="shared" si="188"/>
        <v>103.91622512458825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14</v>
      </c>
      <c r="E654" s="264">
        <v>14</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14</v>
      </c>
      <c r="E656" s="264">
        <v>14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v>35000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40000</v>
      </c>
      <c r="E666" s="244"/>
      <c r="F666" s="54">
        <f t="shared" si="188"/>
        <v>0</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83262</v>
      </c>
      <c r="E676" s="244">
        <v>58187.39</v>
      </c>
      <c r="F676" s="54">
        <f t="shared" si="188"/>
        <v>69.884689294035695</v>
      </c>
    </row>
    <row r="677" spans="1:6" ht="24" x14ac:dyDescent="0.2">
      <c r="A677" s="55">
        <v>63622</v>
      </c>
      <c r="B677" s="234" t="s">
        <v>1348</v>
      </c>
      <c r="C677" s="52" t="s">
        <v>1349</v>
      </c>
      <c r="D677" s="244">
        <v>3848</v>
      </c>
      <c r="E677" s="244">
        <v>35000</v>
      </c>
      <c r="F677" s="54">
        <f t="shared" si="188"/>
        <v>909.56340956340944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4434</v>
      </c>
      <c r="E718" s="244">
        <v>4278.0600000000004</v>
      </c>
      <c r="F718" s="54">
        <f t="shared" si="188"/>
        <v>96.483085250338306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950</v>
      </c>
      <c r="E720" s="244">
        <v>2325</v>
      </c>
      <c r="F720" s="54">
        <f t="shared" si="188"/>
        <v>244.73684210526315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11256</v>
      </c>
      <c r="E726" s="244">
        <v>11256.06</v>
      </c>
      <c r="F726" s="54">
        <f t="shared" si="190"/>
        <v>100.00053304904051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3"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370529</v>
      </c>
      <c r="E6" s="231">
        <f t="shared" si="0"/>
        <v>357348.57999999996</v>
      </c>
      <c r="F6" s="232">
        <f t="shared" ref="F6:F260" si="1">IF(D6&gt;0,IF(E6/D6&gt;=100,"&gt;&gt;100",E6/D6*100),"-")</f>
        <v>96.442810144415134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159641</v>
      </c>
      <c r="E7" s="106">
        <f t="shared" si="2"/>
        <v>164127.86999999997</v>
      </c>
      <c r="F7" s="95">
        <f t="shared" si="1"/>
        <v>102.81060003382588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159641</v>
      </c>
      <c r="E12" s="106">
        <f t="shared" si="3"/>
        <v>164127.86999999997</v>
      </c>
      <c r="F12" s="95">
        <f t="shared" si="1"/>
        <v>102.81060003382588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159641</v>
      </c>
      <c r="E19" s="106">
        <f t="shared" si="5"/>
        <v>164127.86999999997</v>
      </c>
      <c r="F19" s="95">
        <f t="shared" si="1"/>
        <v>102.81060003382588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13216</v>
      </c>
      <c r="E20" s="249">
        <v>17415.060000000001</v>
      </c>
      <c r="F20" s="95">
        <f t="shared" si="1"/>
        <v>131.77254842615014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221621</v>
      </c>
      <c r="E22" s="249">
        <v>268874.96999999997</v>
      </c>
      <c r="F22" s="95">
        <f t="shared" si="1"/>
        <v>121.32197309821721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75196</v>
      </c>
      <c r="E28" s="249">
        <v>122162.16</v>
      </c>
      <c r="F28" s="95">
        <f t="shared" si="1"/>
        <v>162.45832225118357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13674</v>
      </c>
      <c r="E54" s="249">
        <v>28693.81</v>
      </c>
      <c r="F54" s="95">
        <f t="shared" si="1"/>
        <v>209.84210911218372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13674</v>
      </c>
      <c r="E55" s="249">
        <v>28693.81</v>
      </c>
      <c r="F55" s="95">
        <f t="shared" si="1"/>
        <v>209.84210911218372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210888</v>
      </c>
      <c r="E68" s="106">
        <f t="shared" si="13"/>
        <v>193220.71000000002</v>
      </c>
      <c r="F68" s="95">
        <f t="shared" si="1"/>
        <v>91.622429915405348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177786</v>
      </c>
      <c r="E69" s="106">
        <f t="shared" si="14"/>
        <v>184748.5</v>
      </c>
      <c r="F69" s="95">
        <f t="shared" si="1"/>
        <v>103.91622512458798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177425</v>
      </c>
      <c r="E70" s="106">
        <f t="shared" si="15"/>
        <v>184748.5</v>
      </c>
      <c r="F70" s="95">
        <f t="shared" si="1"/>
        <v>104.12765957446808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177425</v>
      </c>
      <c r="E72" s="249">
        <v>184748.5</v>
      </c>
      <c r="F72" s="95">
        <f t="shared" si="1"/>
        <v>104.12765957446808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361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33102</v>
      </c>
      <c r="E78" s="106">
        <f>E79+SUM(E82:E84)-E85+E86</f>
        <v>580.54</v>
      </c>
      <c r="F78" s="95">
        <f t="shared" si="1"/>
        <v>1.7537913117032202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33102</v>
      </c>
      <c r="E86" s="249">
        <v>580.54</v>
      </c>
      <c r="F86" s="95">
        <f t="shared" si="1"/>
        <v>1.7537913117032202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7891.67</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7891.67</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370529</v>
      </c>
      <c r="E175" s="106">
        <f t="shared" si="30"/>
        <v>357348.58</v>
      </c>
      <c r="F175" s="95">
        <f t="shared" si="1"/>
        <v>96.442810144415148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150760</v>
      </c>
      <c r="E176" s="106">
        <f t="shared" si="31"/>
        <v>164588.06</v>
      </c>
      <c r="F176" s="95">
        <f t="shared" si="1"/>
        <v>109.1722340143274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150760</v>
      </c>
      <c r="E177" s="106">
        <f t="shared" si="32"/>
        <v>164588.06</v>
      </c>
      <c r="F177" s="95">
        <f t="shared" si="1"/>
        <v>109.1722340143274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143640</v>
      </c>
      <c r="E178" s="249">
        <v>162633.76</v>
      </c>
      <c r="F178" s="95">
        <f t="shared" si="1"/>
        <v>113.22316903369536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7120</v>
      </c>
      <c r="E179" s="249">
        <v>1954.3</v>
      </c>
      <c r="F179" s="95">
        <f t="shared" si="1"/>
        <v>27.448033707865164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219769</v>
      </c>
      <c r="E237" s="106">
        <f t="shared" si="41"/>
        <v>192760.52000000002</v>
      </c>
      <c r="F237" s="95">
        <f t="shared" si="1"/>
        <v>87.710514221751026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159640</v>
      </c>
      <c r="E238" s="106">
        <f t="shared" si="42"/>
        <v>164127.87</v>
      </c>
      <c r="F238" s="95">
        <f t="shared" si="1"/>
        <v>102.81124404911051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159640</v>
      </c>
      <c r="E239" s="106">
        <f t="shared" si="43"/>
        <v>164127.87</v>
      </c>
      <c r="F239" s="95">
        <f t="shared" si="1"/>
        <v>102.81124404911051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159640</v>
      </c>
      <c r="E240" s="249">
        <v>164127.87</v>
      </c>
      <c r="F240" s="95">
        <f t="shared" si="1"/>
        <v>102.81124404911051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60129</v>
      </c>
      <c r="E245" s="106">
        <f t="shared" si="45"/>
        <v>20740.98</v>
      </c>
      <c r="F245" s="95">
        <f t="shared" si="1"/>
        <v>34.494137604151078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60129</v>
      </c>
      <c r="E246" s="106">
        <f t="shared" si="46"/>
        <v>20740.98</v>
      </c>
      <c r="F246" s="95">
        <f t="shared" si="1"/>
        <v>34.494137604151078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60129</v>
      </c>
      <c r="E247" s="249">
        <v>17566.38</v>
      </c>
      <c r="F247" s="95">
        <f t="shared" si="1"/>
        <v>29.214488848974707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v>3174.6</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v>7891.67</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7891.67</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362</v>
      </c>
      <c r="E268" s="249">
        <v>580.54</v>
      </c>
      <c r="F268" s="95">
        <f t="shared" si="50"/>
        <v>160.37016574585635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32740</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562</v>
      </c>
      <c r="E287" s="249">
        <v>387.75</v>
      </c>
      <c r="F287" s="95">
        <f t="shared" si="50"/>
        <v>68.994661921708186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150198</v>
      </c>
      <c r="E288" s="249">
        <v>164200.31</v>
      </c>
      <c r="F288" s="95">
        <f t="shared" si="50"/>
        <v>109.32256754417502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6"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2009483</v>
      </c>
      <c r="E28" s="83">
        <f t="shared" si="6"/>
        <v>2148037.9</v>
      </c>
      <c r="F28" s="65">
        <f t="shared" si="1"/>
        <v>106.89505211041845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2009483</v>
      </c>
      <c r="E30" s="251">
        <v>2148037.9</v>
      </c>
      <c r="F30" s="65">
        <f t="shared" si="1"/>
        <v>106.89505211041845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2009483</v>
      </c>
      <c r="E141" s="108">
        <f t="shared" si="28"/>
        <v>2148037.9</v>
      </c>
      <c r="F141" s="84">
        <f t="shared" si="1"/>
        <v>106.89505211041845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3230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3230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3230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3230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150760.09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2132815.21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2081362.34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1784095.52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297266.82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51452.87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2118987.2400000002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2067534.37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1765102.09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302432.28000000003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51452.87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164588.05999999959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387.75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387.75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387.75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387.75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164200.31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164200.31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50660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2023-01-25T06:39:26Z</cp:lastPrinted>
  <dcterms:created xsi:type="dcterms:W3CDTF">2022-04-01T05:14:30Z</dcterms:created>
  <dcterms:modified xsi:type="dcterms:W3CDTF">2023-01-27T06:25:31Z</dcterms:modified>
</cp:coreProperties>
</file>