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Z:\STARO\DISK-MARINA\POPIS FIRMI I SVI DOKUMENTI\POPIS FIRMI\JVP ČEPIN\IZVJEŠTAJI-FINA\MIN-2022\"/>
    </mc:Choice>
  </mc:AlternateContent>
  <xr:revisionPtr revIDLastSave="0" documentId="8_{BDAC4933-45D1-40E6-893C-E6EA57AE314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F289" i="9"/>
  <c r="H288" i="9"/>
  <c r="G288" i="9"/>
  <c r="F288" i="9"/>
  <c r="E288" i="9"/>
  <c r="F287" i="9"/>
  <c r="F286" i="9"/>
  <c r="H285" i="9"/>
  <c r="G285" i="9"/>
  <c r="F285" i="9"/>
  <c r="E285" i="9"/>
  <c r="B285" i="9" s="1"/>
  <c r="H284" i="9"/>
  <c r="G284" i="9"/>
  <c r="E284" i="9" s="1"/>
  <c r="B284" i="9" s="1"/>
  <c r="F284" i="9"/>
  <c r="H283" i="9"/>
  <c r="G283" i="9"/>
  <c r="E283" i="9" s="1"/>
  <c r="B283" i="9" s="1"/>
  <c r="F283" i="9"/>
  <c r="F282" i="9"/>
  <c r="H281" i="9"/>
  <c r="E281" i="9" s="1"/>
  <c r="B281" i="9" s="1"/>
  <c r="G281" i="9"/>
  <c r="F281" i="9"/>
  <c r="H280" i="9"/>
  <c r="G280" i="9"/>
  <c r="F280" i="9"/>
  <c r="E280" i="9"/>
  <c r="B280" i="9" s="1"/>
  <c r="H279" i="9"/>
  <c r="G279" i="9"/>
  <c r="E279" i="9" s="1"/>
  <c r="B279" i="9" s="1"/>
  <c r="F279" i="9"/>
  <c r="F278" i="9"/>
  <c r="F277" i="9"/>
  <c r="F275" i="9" s="1"/>
  <c r="F276" i="9"/>
  <c r="L274" i="9"/>
  <c r="F274" i="9" s="1"/>
  <c r="H274" i="9"/>
  <c r="I273" i="9"/>
  <c r="H273" i="9"/>
  <c r="F273" i="9"/>
  <c r="E272" i="9"/>
  <c r="M271" i="9"/>
  <c r="L271" i="9"/>
  <c r="F271" i="9"/>
  <c r="B271" i="9" s="1"/>
  <c r="E271" i="9"/>
  <c r="M270" i="9"/>
  <c r="L270" i="9"/>
  <c r="F270" i="9" s="1"/>
  <c r="B270" i="9" s="1"/>
  <c r="E270" i="9"/>
  <c r="M269" i="9"/>
  <c r="L269" i="9"/>
  <c r="F269" i="9" s="1"/>
  <c r="E269" i="9"/>
  <c r="B269" i="9"/>
  <c r="M268" i="9"/>
  <c r="L268" i="9"/>
  <c r="F268" i="9"/>
  <c r="E268" i="9"/>
  <c r="B268" i="9" s="1"/>
  <c r="M267" i="9"/>
  <c r="L267" i="9"/>
  <c r="F267" i="9"/>
  <c r="B267" i="9" s="1"/>
  <c r="E267" i="9"/>
  <c r="M266" i="9"/>
  <c r="L266" i="9"/>
  <c r="F266" i="9" s="1"/>
  <c r="B266" i="9" s="1"/>
  <c r="E266" i="9"/>
  <c r="M265" i="9"/>
  <c r="L265" i="9"/>
  <c r="E265" i="9"/>
  <c r="M264" i="9"/>
  <c r="F264" i="9" s="1"/>
  <c r="L264" i="9"/>
  <c r="E264" i="9"/>
  <c r="M263" i="9"/>
  <c r="L263" i="9"/>
  <c r="F263" i="9"/>
  <c r="E263" i="9"/>
  <c r="B263" i="9" s="1"/>
  <c r="M262" i="9"/>
  <c r="L262" i="9"/>
  <c r="F262" i="9" s="1"/>
  <c r="B262" i="9" s="1"/>
  <c r="E262" i="9"/>
  <c r="M261" i="9"/>
  <c r="L261" i="9"/>
  <c r="F261" i="9" s="1"/>
  <c r="B261" i="9" s="1"/>
  <c r="E261" i="9"/>
  <c r="M260" i="9"/>
  <c r="L260" i="9"/>
  <c r="F260" i="9" s="1"/>
  <c r="E260" i="9"/>
  <c r="M259" i="9"/>
  <c r="L259" i="9"/>
  <c r="F259" i="9"/>
  <c r="E259" i="9"/>
  <c r="M258" i="9"/>
  <c r="L258" i="9"/>
  <c r="F258" i="9" s="1"/>
  <c r="B258" i="9" s="1"/>
  <c r="E258" i="9"/>
  <c r="M257" i="9"/>
  <c r="L257" i="9"/>
  <c r="E257" i="9"/>
  <c r="M256" i="9"/>
  <c r="L256" i="9"/>
  <c r="F256" i="9" s="1"/>
  <c r="E256" i="9"/>
  <c r="B256" i="9" s="1"/>
  <c r="M255" i="9"/>
  <c r="L255" i="9"/>
  <c r="F255" i="9"/>
  <c r="B255" i="9" s="1"/>
  <c r="E255" i="9"/>
  <c r="M254" i="9"/>
  <c r="L254" i="9"/>
  <c r="F254" i="9" s="1"/>
  <c r="B254" i="9" s="1"/>
  <c r="E254" i="9"/>
  <c r="M253" i="9"/>
  <c r="L253" i="9"/>
  <c r="F253" i="9" s="1"/>
  <c r="B253" i="9" s="1"/>
  <c r="E253" i="9"/>
  <c r="M252" i="9"/>
  <c r="L252" i="9"/>
  <c r="F252" i="9" s="1"/>
  <c r="E252" i="9"/>
  <c r="M251" i="9"/>
  <c r="L251" i="9"/>
  <c r="F251" i="9"/>
  <c r="B251" i="9" s="1"/>
  <c r="E251" i="9"/>
  <c r="M250" i="9"/>
  <c r="L250" i="9"/>
  <c r="F250" i="9" s="1"/>
  <c r="B250" i="9" s="1"/>
  <c r="E250" i="9"/>
  <c r="M249" i="9"/>
  <c r="L249" i="9"/>
  <c r="E249" i="9"/>
  <c r="M248" i="9"/>
  <c r="L248" i="9"/>
  <c r="F248" i="9"/>
  <c r="E248" i="9"/>
  <c r="B248" i="9" s="1"/>
  <c r="M247" i="9"/>
  <c r="L247" i="9"/>
  <c r="F247" i="9"/>
  <c r="B247" i="9" s="1"/>
  <c r="E247" i="9"/>
  <c r="M246" i="9"/>
  <c r="L246" i="9"/>
  <c r="F246" i="9" s="1"/>
  <c r="B246" i="9" s="1"/>
  <c r="E246" i="9"/>
  <c r="M245" i="9"/>
  <c r="F245" i="9" s="1"/>
  <c r="B245" i="9" s="1"/>
  <c r="L245" i="9"/>
  <c r="E245" i="9"/>
  <c r="M244" i="9"/>
  <c r="L244" i="9"/>
  <c r="F244" i="9" s="1"/>
  <c r="E244" i="9"/>
  <c r="M243" i="9"/>
  <c r="L243" i="9"/>
  <c r="F243" i="9"/>
  <c r="B243" i="9" s="1"/>
  <c r="E243" i="9"/>
  <c r="M242" i="9"/>
  <c r="L242" i="9"/>
  <c r="F242" i="9" s="1"/>
  <c r="B242" i="9" s="1"/>
  <c r="E242" i="9"/>
  <c r="M241" i="9"/>
  <c r="F241" i="9" s="1"/>
  <c r="L241" i="9"/>
  <c r="E241" i="9"/>
  <c r="B241" i="9"/>
  <c r="M240" i="9"/>
  <c r="L240" i="9"/>
  <c r="F240" i="9"/>
  <c r="E240" i="9"/>
  <c r="B240" i="9" s="1"/>
  <c r="M239" i="9"/>
  <c r="L239" i="9"/>
  <c r="F239" i="9"/>
  <c r="E239" i="9"/>
  <c r="M238" i="9"/>
  <c r="L238" i="9"/>
  <c r="F238" i="9" s="1"/>
  <c r="E238" i="9"/>
  <c r="B238" i="9" s="1"/>
  <c r="M237" i="9"/>
  <c r="L237" i="9"/>
  <c r="E237" i="9"/>
  <c r="M236" i="9"/>
  <c r="L236" i="9"/>
  <c r="F236" i="9" s="1"/>
  <c r="E236" i="9"/>
  <c r="B236" i="9" s="1"/>
  <c r="M235" i="9"/>
  <c r="L235" i="9"/>
  <c r="F235" i="9"/>
  <c r="E235" i="9"/>
  <c r="B235" i="9" s="1"/>
  <c r="M234" i="9"/>
  <c r="L234" i="9"/>
  <c r="F234" i="9" s="1"/>
  <c r="E234" i="9"/>
  <c r="M233" i="9"/>
  <c r="L233" i="9"/>
  <c r="F233" i="9" s="1"/>
  <c r="B233" i="9" s="1"/>
  <c r="E233" i="9"/>
  <c r="M232" i="9"/>
  <c r="L232" i="9"/>
  <c r="F232" i="9" s="1"/>
  <c r="E232" i="9"/>
  <c r="M231" i="9"/>
  <c r="L231" i="9"/>
  <c r="F231" i="9"/>
  <c r="E231" i="9"/>
  <c r="M230" i="9"/>
  <c r="L230" i="9"/>
  <c r="F230" i="9" s="1"/>
  <c r="B230" i="9" s="1"/>
  <c r="E230" i="9"/>
  <c r="M229" i="9"/>
  <c r="L229" i="9"/>
  <c r="E229" i="9"/>
  <c r="M228" i="9"/>
  <c r="L228" i="9"/>
  <c r="F228" i="9" s="1"/>
  <c r="E228" i="9"/>
  <c r="B228" i="9" s="1"/>
  <c r="M227" i="9"/>
  <c r="L227" i="9"/>
  <c r="F227" i="9"/>
  <c r="E227" i="9"/>
  <c r="B227" i="9" s="1"/>
  <c r="M226" i="9"/>
  <c r="L226" i="9"/>
  <c r="F226" i="9" s="1"/>
  <c r="B226" i="9" s="1"/>
  <c r="E226" i="9"/>
  <c r="H225" i="9"/>
  <c r="G225" i="9"/>
  <c r="E225" i="9" s="1"/>
  <c r="B225" i="9" s="1"/>
  <c r="F225" i="9"/>
  <c r="M224" i="9"/>
  <c r="L224" i="9"/>
  <c r="F224" i="9"/>
  <c r="E224" i="9"/>
  <c r="B224" i="9" s="1"/>
  <c r="M223" i="9"/>
  <c r="L223" i="9"/>
  <c r="F223" i="9"/>
  <c r="B223" i="9" s="1"/>
  <c r="E223" i="9"/>
  <c r="M222" i="9"/>
  <c r="L222" i="9"/>
  <c r="E222" i="9"/>
  <c r="M221" i="9"/>
  <c r="L221" i="9"/>
  <c r="F221" i="9" s="1"/>
  <c r="E221" i="9"/>
  <c r="B221" i="9"/>
  <c r="M220" i="9"/>
  <c r="L220" i="9"/>
  <c r="F220" i="9" s="1"/>
  <c r="E220" i="9"/>
  <c r="M219" i="9"/>
  <c r="L219" i="9"/>
  <c r="E219" i="9"/>
  <c r="M218" i="9"/>
  <c r="L218" i="9"/>
  <c r="E218" i="9"/>
  <c r="M217" i="9"/>
  <c r="L217" i="9"/>
  <c r="E217" i="9"/>
  <c r="M216" i="9"/>
  <c r="L216" i="9"/>
  <c r="F216" i="9" s="1"/>
  <c r="E216" i="9"/>
  <c r="M215" i="9"/>
  <c r="L215" i="9"/>
  <c r="F215" i="9"/>
  <c r="E215" i="9"/>
  <c r="M214" i="9"/>
  <c r="L214" i="9"/>
  <c r="F214" i="9" s="1"/>
  <c r="B214" i="9" s="1"/>
  <c r="E214" i="9"/>
  <c r="M213" i="9"/>
  <c r="L213" i="9"/>
  <c r="F213" i="9" s="1"/>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G180" i="9"/>
  <c r="E180" i="9" s="1"/>
  <c r="B180" i="9" s="1"/>
  <c r="F180" i="9"/>
  <c r="F179" i="9"/>
  <c r="F178" i="9"/>
  <c r="F177" i="9"/>
  <c r="F176" i="9"/>
  <c r="F175" i="9"/>
  <c r="F174" i="9"/>
  <c r="F173" i="9"/>
  <c r="F172" i="9"/>
  <c r="G171" i="9"/>
  <c r="E171" i="9" s="1"/>
  <c r="B171" i="9" s="1"/>
  <c r="F171" i="9"/>
  <c r="F170" i="9"/>
  <c r="G169" i="9"/>
  <c r="E169" i="9" s="1"/>
  <c r="B169" i="9" s="1"/>
  <c r="F169" i="9"/>
  <c r="F168" i="9"/>
  <c r="G167" i="9"/>
  <c r="E167" i="9" s="1"/>
  <c r="B167" i="9" s="1"/>
  <c r="F167" i="9"/>
  <c r="F166" i="9"/>
  <c r="F165" i="9"/>
  <c r="H164" i="9"/>
  <c r="F164" i="9"/>
  <c r="F163" i="9"/>
  <c r="F162" i="9"/>
  <c r="F161" i="9"/>
  <c r="F160" i="9"/>
  <c r="H159" i="9"/>
  <c r="G159" i="9"/>
  <c r="F159" i="9"/>
  <c r="E159" i="9"/>
  <c r="B159" i="9" s="1"/>
  <c r="H158" i="9"/>
  <c r="G158" i="9"/>
  <c r="E158" i="9" s="1"/>
  <c r="B158" i="9" s="1"/>
  <c r="F158" i="9"/>
  <c r="H157" i="9"/>
  <c r="G157" i="9"/>
  <c r="E157" i="9" s="1"/>
  <c r="B157" i="9" s="1"/>
  <c r="F157" i="9"/>
  <c r="H156" i="9"/>
  <c r="E156" i="9" s="1"/>
  <c r="B156" i="9" s="1"/>
  <c r="G156" i="9"/>
  <c r="F156" i="9"/>
  <c r="H155" i="9"/>
  <c r="G155" i="9"/>
  <c r="F155" i="9"/>
  <c r="E155" i="9"/>
  <c r="B155" i="9" s="1"/>
  <c r="H154" i="9"/>
  <c r="G154" i="9"/>
  <c r="E154" i="9" s="1"/>
  <c r="B154" i="9" s="1"/>
  <c r="F154" i="9"/>
  <c r="H153" i="9"/>
  <c r="G153" i="9"/>
  <c r="E153" i="9" s="1"/>
  <c r="B153" i="9" s="1"/>
  <c r="F153" i="9"/>
  <c r="H152" i="9"/>
  <c r="E152" i="9" s="1"/>
  <c r="B152" i="9" s="1"/>
  <c r="G152" i="9"/>
  <c r="F152" i="9"/>
  <c r="H151" i="9"/>
  <c r="G151" i="9"/>
  <c r="F151" i="9"/>
  <c r="E151" i="9"/>
  <c r="B151" i="9" s="1"/>
  <c r="H150" i="9"/>
  <c r="G150" i="9"/>
  <c r="E150" i="9" s="1"/>
  <c r="B150" i="9" s="1"/>
  <c r="F150" i="9"/>
  <c r="H149" i="9"/>
  <c r="G149" i="9"/>
  <c r="E149" i="9" s="1"/>
  <c r="B149" i="9" s="1"/>
  <c r="F149" i="9"/>
  <c r="H148" i="9"/>
  <c r="E148" i="9" s="1"/>
  <c r="B148" i="9" s="1"/>
  <c r="G148" i="9"/>
  <c r="F148" i="9"/>
  <c r="H147" i="9"/>
  <c r="G147" i="9"/>
  <c r="F147" i="9"/>
  <c r="E147" i="9"/>
  <c r="B147" i="9" s="1"/>
  <c r="H146" i="9"/>
  <c r="G146" i="9"/>
  <c r="E146" i="9" s="1"/>
  <c r="B146" i="9" s="1"/>
  <c r="F146" i="9"/>
  <c r="H145" i="9"/>
  <c r="G145" i="9"/>
  <c r="E145" i="9" s="1"/>
  <c r="B145" i="9" s="1"/>
  <c r="F145" i="9"/>
  <c r="H144" i="9"/>
  <c r="E144" i="9" s="1"/>
  <c r="B144" i="9" s="1"/>
  <c r="G144" i="9"/>
  <c r="F144" i="9"/>
  <c r="H143" i="9"/>
  <c r="G143" i="9"/>
  <c r="F143" i="9"/>
  <c r="E143" i="9"/>
  <c r="B143" i="9" s="1"/>
  <c r="F142" i="9"/>
  <c r="H141" i="9"/>
  <c r="G141" i="9"/>
  <c r="E141" i="9" s="1"/>
  <c r="F141" i="9"/>
  <c r="B141" i="9"/>
  <c r="H140" i="9"/>
  <c r="G140" i="9"/>
  <c r="F140" i="9"/>
  <c r="E140" i="9"/>
  <c r="B140" i="9" s="1"/>
  <c r="H139" i="9"/>
  <c r="G139" i="9"/>
  <c r="F139" i="9"/>
  <c r="E139" i="9"/>
  <c r="H138" i="9"/>
  <c r="G138" i="9"/>
  <c r="E138" i="9" s="1"/>
  <c r="B138" i="9" s="1"/>
  <c r="F138" i="9"/>
  <c r="H137" i="9"/>
  <c r="G137" i="9"/>
  <c r="E137" i="9" s="1"/>
  <c r="F137" i="9"/>
  <c r="B137" i="9"/>
  <c r="H136" i="9"/>
  <c r="G136" i="9"/>
  <c r="F136" i="9"/>
  <c r="E136" i="9"/>
  <c r="B136" i="9" s="1"/>
  <c r="H135" i="9"/>
  <c r="G135" i="9"/>
  <c r="F135" i="9"/>
  <c r="E135" i="9"/>
  <c r="H134" i="9"/>
  <c r="G134" i="9"/>
  <c r="E134" i="9" s="1"/>
  <c r="B134" i="9" s="1"/>
  <c r="F134" i="9"/>
  <c r="H133" i="9"/>
  <c r="G133" i="9"/>
  <c r="E133" i="9" s="1"/>
  <c r="F133" i="9"/>
  <c r="B133" i="9"/>
  <c r="H132" i="9"/>
  <c r="G132" i="9"/>
  <c r="F132" i="9"/>
  <c r="E132" i="9"/>
  <c r="B132" i="9" s="1"/>
  <c r="H131" i="9"/>
  <c r="G131" i="9"/>
  <c r="F131" i="9"/>
  <c r="E131" i="9"/>
  <c r="H130" i="9"/>
  <c r="G130" i="9"/>
  <c r="E130" i="9" s="1"/>
  <c r="B130" i="9" s="1"/>
  <c r="F130" i="9"/>
  <c r="H129" i="9"/>
  <c r="G129" i="9"/>
  <c r="E129" i="9" s="1"/>
  <c r="F129" i="9"/>
  <c r="B129" i="9"/>
  <c r="H128" i="9"/>
  <c r="G128" i="9"/>
  <c r="F128" i="9"/>
  <c r="E128" i="9"/>
  <c r="B128" i="9" s="1"/>
  <c r="H127" i="9"/>
  <c r="G127" i="9"/>
  <c r="F127" i="9"/>
  <c r="E127" i="9"/>
  <c r="H126" i="9"/>
  <c r="G126" i="9"/>
  <c r="E126" i="9" s="1"/>
  <c r="B126" i="9" s="1"/>
  <c r="F126" i="9"/>
  <c r="H125" i="9"/>
  <c r="G125" i="9"/>
  <c r="E125" i="9" s="1"/>
  <c r="F125" i="9"/>
  <c r="B125" i="9"/>
  <c r="H124" i="9"/>
  <c r="G124" i="9"/>
  <c r="F124" i="9"/>
  <c r="E124" i="9"/>
  <c r="B124" i="9" s="1"/>
  <c r="H123" i="9"/>
  <c r="G123" i="9"/>
  <c r="F123" i="9"/>
  <c r="E123" i="9"/>
  <c r="H122" i="9"/>
  <c r="G122" i="9"/>
  <c r="E122" i="9" s="1"/>
  <c r="B122" i="9" s="1"/>
  <c r="F122" i="9"/>
  <c r="H121" i="9"/>
  <c r="G121" i="9"/>
  <c r="E121" i="9" s="1"/>
  <c r="F121" i="9"/>
  <c r="B121" i="9"/>
  <c r="H120" i="9"/>
  <c r="G120" i="9"/>
  <c r="F120" i="9"/>
  <c r="E120" i="9"/>
  <c r="B120" i="9" s="1"/>
  <c r="H119" i="9"/>
  <c r="G119" i="9"/>
  <c r="F119" i="9"/>
  <c r="E119" i="9"/>
  <c r="H118" i="9"/>
  <c r="G118" i="9"/>
  <c r="E118" i="9" s="1"/>
  <c r="B118" i="9" s="1"/>
  <c r="F118" i="9"/>
  <c r="H117" i="9"/>
  <c r="G117" i="9"/>
  <c r="E117" i="9" s="1"/>
  <c r="F117" i="9"/>
  <c r="B117" i="9"/>
  <c r="H116" i="9"/>
  <c r="G116" i="9"/>
  <c r="F116" i="9"/>
  <c r="E116" i="9"/>
  <c r="H115" i="9"/>
  <c r="G115" i="9"/>
  <c r="E115" i="9" s="1"/>
  <c r="B115" i="9" s="1"/>
  <c r="F115" i="9"/>
  <c r="H114" i="9"/>
  <c r="G114" i="9"/>
  <c r="E114" i="9" s="1"/>
  <c r="B114" i="9" s="1"/>
  <c r="F114" i="9"/>
  <c r="H113" i="9"/>
  <c r="G113" i="9"/>
  <c r="E113" i="9" s="1"/>
  <c r="B113" i="9" s="1"/>
  <c r="F113" i="9"/>
  <c r="H112" i="9"/>
  <c r="E112" i="9" s="1"/>
  <c r="B112" i="9" s="1"/>
  <c r="G112" i="9"/>
  <c r="F112" i="9"/>
  <c r="H111" i="9"/>
  <c r="G111" i="9"/>
  <c r="F111" i="9"/>
  <c r="E111" i="9"/>
  <c r="B111" i="9" s="1"/>
  <c r="H110" i="9"/>
  <c r="G110" i="9"/>
  <c r="F110" i="9"/>
  <c r="H109" i="9"/>
  <c r="G109" i="9"/>
  <c r="F109" i="9"/>
  <c r="E109" i="9"/>
  <c r="B109" i="9" s="1"/>
  <c r="H108" i="9"/>
  <c r="G108" i="9"/>
  <c r="F108" i="9"/>
  <c r="E108" i="9"/>
  <c r="B108" i="9" s="1"/>
  <c r="H107" i="9"/>
  <c r="G107" i="9"/>
  <c r="E107" i="9" s="1"/>
  <c r="B107" i="9" s="1"/>
  <c r="F107" i="9"/>
  <c r="H106" i="9"/>
  <c r="G106" i="9"/>
  <c r="E106" i="9" s="1"/>
  <c r="B106" i="9" s="1"/>
  <c r="F106" i="9"/>
  <c r="H105" i="9"/>
  <c r="G105" i="9"/>
  <c r="E105" i="9" s="1"/>
  <c r="B105" i="9" s="1"/>
  <c r="F105" i="9"/>
  <c r="H104" i="9"/>
  <c r="E104" i="9" s="1"/>
  <c r="G104" i="9"/>
  <c r="F104" i="9"/>
  <c r="B104" i="9"/>
  <c r="H103" i="9"/>
  <c r="G103" i="9"/>
  <c r="F103" i="9"/>
  <c r="E103" i="9"/>
  <c r="B103" i="9" s="1"/>
  <c r="H102" i="9"/>
  <c r="G102" i="9"/>
  <c r="F102" i="9"/>
  <c r="H101" i="9"/>
  <c r="G101" i="9"/>
  <c r="F101" i="9"/>
  <c r="E101" i="9"/>
  <c r="B101" i="9" s="1"/>
  <c r="H100" i="9"/>
  <c r="G100" i="9"/>
  <c r="F100" i="9"/>
  <c r="E100" i="9"/>
  <c r="B100" i="9" s="1"/>
  <c r="H99" i="9"/>
  <c r="G99" i="9"/>
  <c r="E99" i="9" s="1"/>
  <c r="B99" i="9" s="1"/>
  <c r="F99" i="9"/>
  <c r="H98" i="9"/>
  <c r="G98" i="9"/>
  <c r="E98" i="9" s="1"/>
  <c r="B98" i="9" s="1"/>
  <c r="F98" i="9"/>
  <c r="H97" i="9"/>
  <c r="G97" i="9"/>
  <c r="E97" i="9" s="1"/>
  <c r="B97" i="9" s="1"/>
  <c r="F97" i="9"/>
  <c r="H96" i="9"/>
  <c r="E96" i="9" s="1"/>
  <c r="G96" i="9"/>
  <c r="F96" i="9"/>
  <c r="B96" i="9"/>
  <c r="H95" i="9"/>
  <c r="G95" i="9"/>
  <c r="F95" i="9"/>
  <c r="E95" i="9"/>
  <c r="B95" i="9" s="1"/>
  <c r="H94" i="9"/>
  <c r="G94" i="9"/>
  <c r="F94" i="9"/>
  <c r="E94" i="9"/>
  <c r="B94" i="9" s="1"/>
  <c r="H93" i="9"/>
  <c r="G93" i="9"/>
  <c r="F93" i="9"/>
  <c r="E93" i="9"/>
  <c r="H92" i="9"/>
  <c r="G92" i="9"/>
  <c r="E92" i="9" s="1"/>
  <c r="B92" i="9" s="1"/>
  <c r="F92" i="9"/>
  <c r="H91" i="9"/>
  <c r="G91" i="9"/>
  <c r="F91" i="9"/>
  <c r="H90" i="9"/>
  <c r="G90" i="9"/>
  <c r="F90" i="9"/>
  <c r="E90" i="9"/>
  <c r="B90" i="9" s="1"/>
  <c r="H89" i="9"/>
  <c r="G89" i="9"/>
  <c r="F89" i="9"/>
  <c r="E89" i="9"/>
  <c r="B89" i="9" s="1"/>
  <c r="H88" i="9"/>
  <c r="G88" i="9"/>
  <c r="E88" i="9" s="1"/>
  <c r="B88" i="9" s="1"/>
  <c r="F88" i="9"/>
  <c r="H87" i="9"/>
  <c r="G87" i="9"/>
  <c r="F87" i="9"/>
  <c r="H86" i="9"/>
  <c r="G86" i="9"/>
  <c r="F86" i="9"/>
  <c r="E86" i="9"/>
  <c r="B86" i="9" s="1"/>
  <c r="H85" i="9"/>
  <c r="G85" i="9"/>
  <c r="F85" i="9"/>
  <c r="E85" i="9"/>
  <c r="B85" i="9" s="1"/>
  <c r="H84" i="9"/>
  <c r="G84" i="9"/>
  <c r="E84" i="9" s="1"/>
  <c r="B84" i="9" s="1"/>
  <c r="F84" i="9"/>
  <c r="H83" i="9"/>
  <c r="G83" i="9"/>
  <c r="E83" i="9" s="1"/>
  <c r="B83" i="9" s="1"/>
  <c r="F83" i="9"/>
  <c r="H82" i="9"/>
  <c r="G82" i="9"/>
  <c r="F82" i="9"/>
  <c r="E82" i="9"/>
  <c r="B82" i="9" s="1"/>
  <c r="H81" i="9"/>
  <c r="G81" i="9"/>
  <c r="F81" i="9"/>
  <c r="E81" i="9"/>
  <c r="H80" i="9"/>
  <c r="G80" i="9"/>
  <c r="E80" i="9" s="1"/>
  <c r="B80" i="9" s="1"/>
  <c r="F80" i="9"/>
  <c r="H79" i="9"/>
  <c r="G79" i="9"/>
  <c r="F79" i="9"/>
  <c r="H78" i="9"/>
  <c r="G78" i="9"/>
  <c r="F78" i="9"/>
  <c r="E78" i="9"/>
  <c r="B78" i="9" s="1"/>
  <c r="H77" i="9"/>
  <c r="G77" i="9"/>
  <c r="F77" i="9"/>
  <c r="E77" i="9"/>
  <c r="H76" i="9"/>
  <c r="G76" i="9"/>
  <c r="E76" i="9" s="1"/>
  <c r="B76" i="9" s="1"/>
  <c r="F76" i="9"/>
  <c r="H75" i="9"/>
  <c r="G75" i="9"/>
  <c r="F75" i="9"/>
  <c r="H74" i="9"/>
  <c r="G74" i="9"/>
  <c r="F74" i="9"/>
  <c r="E74" i="9"/>
  <c r="B74" i="9" s="1"/>
  <c r="H73" i="9"/>
  <c r="G73" i="9"/>
  <c r="F73" i="9"/>
  <c r="E73" i="9"/>
  <c r="B73" i="9" s="1"/>
  <c r="H72" i="9"/>
  <c r="G72" i="9"/>
  <c r="E72" i="9" s="1"/>
  <c r="B72" i="9" s="1"/>
  <c r="F72" i="9"/>
  <c r="H71" i="9"/>
  <c r="G71" i="9"/>
  <c r="F71" i="9"/>
  <c r="H70" i="9"/>
  <c r="G70" i="9"/>
  <c r="F70" i="9"/>
  <c r="E70" i="9"/>
  <c r="B70" i="9" s="1"/>
  <c r="H69" i="9"/>
  <c r="G69" i="9"/>
  <c r="F69" i="9"/>
  <c r="E69" i="9"/>
  <c r="B69" i="9" s="1"/>
  <c r="H68" i="9"/>
  <c r="G68" i="9"/>
  <c r="E68" i="9" s="1"/>
  <c r="B68" i="9" s="1"/>
  <c r="F68" i="9"/>
  <c r="H67" i="9"/>
  <c r="G67" i="9"/>
  <c r="E67" i="9" s="1"/>
  <c r="B67" i="9" s="1"/>
  <c r="F67" i="9"/>
  <c r="H66" i="9"/>
  <c r="G66" i="9"/>
  <c r="F66" i="9"/>
  <c r="E66" i="9"/>
  <c r="B66" i="9" s="1"/>
  <c r="H65" i="9"/>
  <c r="G65" i="9"/>
  <c r="F65" i="9"/>
  <c r="E65" i="9"/>
  <c r="H64" i="9"/>
  <c r="G64" i="9"/>
  <c r="E64" i="9" s="1"/>
  <c r="B64" i="9" s="1"/>
  <c r="F64" i="9"/>
  <c r="H63" i="9"/>
  <c r="G63" i="9"/>
  <c r="E63" i="9" s="1"/>
  <c r="F63" i="9"/>
  <c r="B63" i="9"/>
  <c r="H62" i="9"/>
  <c r="G62" i="9"/>
  <c r="F62" i="9"/>
  <c r="E62" i="9"/>
  <c r="B62" i="9" s="1"/>
  <c r="H61" i="9"/>
  <c r="G61" i="9"/>
  <c r="F61" i="9"/>
  <c r="E61" i="9"/>
  <c r="H60" i="9"/>
  <c r="G60" i="9"/>
  <c r="E60" i="9" s="1"/>
  <c r="B60" i="9" s="1"/>
  <c r="F60" i="9"/>
  <c r="H59" i="9"/>
  <c r="G59" i="9"/>
  <c r="F59" i="9"/>
  <c r="H58" i="9"/>
  <c r="G58" i="9"/>
  <c r="F58" i="9"/>
  <c r="E58" i="9"/>
  <c r="B58" i="9" s="1"/>
  <c r="H57" i="9"/>
  <c r="G57" i="9"/>
  <c r="F57" i="9"/>
  <c r="E57" i="9"/>
  <c r="B57" i="9" s="1"/>
  <c r="H56" i="9"/>
  <c r="G56" i="9"/>
  <c r="E56" i="9" s="1"/>
  <c r="B56" i="9" s="1"/>
  <c r="F56" i="9"/>
  <c r="H55" i="9"/>
  <c r="G55" i="9"/>
  <c r="F55" i="9"/>
  <c r="H54" i="9"/>
  <c r="G54" i="9"/>
  <c r="F54" i="9"/>
  <c r="E54" i="9"/>
  <c r="B54" i="9" s="1"/>
  <c r="H53" i="9"/>
  <c r="G53" i="9"/>
  <c r="F53" i="9"/>
  <c r="E53" i="9"/>
  <c r="B53" i="9" s="1"/>
  <c r="H52" i="9"/>
  <c r="G52" i="9"/>
  <c r="E52" i="9" s="1"/>
  <c r="B52" i="9" s="1"/>
  <c r="F52" i="9"/>
  <c r="H51" i="9"/>
  <c r="G51" i="9"/>
  <c r="E51" i="9" s="1"/>
  <c r="B51" i="9" s="1"/>
  <c r="F51" i="9"/>
  <c r="H50" i="9"/>
  <c r="G50" i="9"/>
  <c r="F50" i="9"/>
  <c r="E50" i="9"/>
  <c r="B50" i="9" s="1"/>
  <c r="H49" i="9"/>
  <c r="G49" i="9"/>
  <c r="F49" i="9"/>
  <c r="E49" i="9"/>
  <c r="H48" i="9"/>
  <c r="G48" i="9"/>
  <c r="E48" i="9" s="1"/>
  <c r="B48" i="9" s="1"/>
  <c r="F48" i="9"/>
  <c r="H47" i="9"/>
  <c r="G47" i="9"/>
  <c r="F47" i="9"/>
  <c r="H46" i="9"/>
  <c r="E46" i="9" s="1"/>
  <c r="B46" i="9" s="1"/>
  <c r="G46" i="9"/>
  <c r="F46" i="9"/>
  <c r="H45" i="9"/>
  <c r="G45" i="9"/>
  <c r="F45" i="9"/>
  <c r="E45" i="9"/>
  <c r="H44" i="9"/>
  <c r="G44" i="9"/>
  <c r="E44" i="9" s="1"/>
  <c r="B44" i="9" s="1"/>
  <c r="F44" i="9"/>
  <c r="H43" i="9"/>
  <c r="G43" i="9"/>
  <c r="F43" i="9"/>
  <c r="H42" i="9"/>
  <c r="E42" i="9" s="1"/>
  <c r="B42" i="9" s="1"/>
  <c r="G42" i="9"/>
  <c r="F42" i="9"/>
  <c r="H41" i="9"/>
  <c r="G41" i="9"/>
  <c r="F41" i="9"/>
  <c r="E41" i="9"/>
  <c r="B41" i="9" s="1"/>
  <c r="H40" i="9"/>
  <c r="G40" i="9"/>
  <c r="F40" i="9"/>
  <c r="H39" i="9"/>
  <c r="G39" i="9"/>
  <c r="F39" i="9"/>
  <c r="H38" i="9"/>
  <c r="G38" i="9"/>
  <c r="F38" i="9"/>
  <c r="E38" i="9"/>
  <c r="B38" i="9" s="1"/>
  <c r="H37" i="9"/>
  <c r="G37" i="9"/>
  <c r="F37" i="9"/>
  <c r="E37" i="9"/>
  <c r="B37" i="9" s="1"/>
  <c r="H36" i="9"/>
  <c r="G36" i="9"/>
  <c r="E36" i="9" s="1"/>
  <c r="B36" i="9" s="1"/>
  <c r="F36" i="9"/>
  <c r="H35" i="9"/>
  <c r="G35" i="9"/>
  <c r="E35" i="9" s="1"/>
  <c r="B35" i="9" s="1"/>
  <c r="F35" i="9"/>
  <c r="H34" i="9"/>
  <c r="G34" i="9"/>
  <c r="F34" i="9"/>
  <c r="E34" i="9"/>
  <c r="B34" i="9" s="1"/>
  <c r="H33" i="9"/>
  <c r="G33" i="9"/>
  <c r="F33" i="9"/>
  <c r="E33" i="9"/>
  <c r="H32" i="9"/>
  <c r="G32" i="9"/>
  <c r="E32" i="9" s="1"/>
  <c r="B32" i="9" s="1"/>
  <c r="F32" i="9"/>
  <c r="H31" i="9"/>
  <c r="G31" i="9"/>
  <c r="F31" i="9"/>
  <c r="H30" i="9"/>
  <c r="E30" i="9" s="1"/>
  <c r="B30" i="9" s="1"/>
  <c r="G30" i="9"/>
  <c r="F30" i="9"/>
  <c r="H29" i="9"/>
  <c r="G29" i="9"/>
  <c r="F29" i="9"/>
  <c r="H28" i="9"/>
  <c r="G28" i="9"/>
  <c r="E28" i="9" s="1"/>
  <c r="B28" i="9" s="1"/>
  <c r="F28" i="9"/>
  <c r="H27" i="9"/>
  <c r="G27" i="9"/>
  <c r="F27" i="9"/>
  <c r="H26" i="9"/>
  <c r="G26" i="9"/>
  <c r="F26" i="9"/>
  <c r="H25" i="9"/>
  <c r="G25" i="9"/>
  <c r="F25" i="9"/>
  <c r="E25" i="9"/>
  <c r="B25" i="9" s="1"/>
  <c r="H24" i="9"/>
  <c r="G24" i="9"/>
  <c r="E24" i="9" s="1"/>
  <c r="B24" i="9" s="1"/>
  <c r="F24" i="9"/>
  <c r="H23" i="9"/>
  <c r="G23" i="9"/>
  <c r="F23" i="9"/>
  <c r="H22" i="9"/>
  <c r="G22" i="9"/>
  <c r="F22" i="9"/>
  <c r="H21" i="9"/>
  <c r="G21" i="9"/>
  <c r="F21" i="9"/>
  <c r="E21" i="9"/>
  <c r="F20" i="9"/>
  <c r="F4" i="9"/>
  <c r="O3" i="9"/>
  <c r="G274" i="9" s="1"/>
  <c r="E274" i="9" s="1"/>
  <c r="B274" i="9" s="1"/>
  <c r="I3" i="9"/>
  <c r="H3" i="9"/>
  <c r="G3" i="9"/>
  <c r="D101" i="8"/>
  <c r="D95" i="8"/>
  <c r="D90" i="8"/>
  <c r="D85" i="8"/>
  <c r="D80" i="8"/>
  <c r="D75" i="8"/>
  <c r="D70" i="8"/>
  <c r="D65" i="8"/>
  <c r="D60" i="8"/>
  <c r="D55" i="8"/>
  <c r="D50" i="8"/>
  <c r="D49" i="8" s="1"/>
  <c r="C1524" i="1" s="1"/>
  <c r="D44" i="8"/>
  <c r="D43" i="8" s="1"/>
  <c r="D36" i="8"/>
  <c r="D26" i="8"/>
  <c r="D24" i="8" s="1"/>
  <c r="D18" i="8"/>
  <c r="D8" i="8"/>
  <c r="D6" i="8"/>
  <c r="D42" i="8" s="1"/>
  <c r="E44" i="7"/>
  <c r="D44" i="7"/>
  <c r="E39" i="7"/>
  <c r="D39" i="7"/>
  <c r="D38" i="7" s="1"/>
  <c r="H31" i="3" s="1"/>
  <c r="E38" i="7"/>
  <c r="E30" i="7"/>
  <c r="D30" i="7"/>
  <c r="E23" i="7"/>
  <c r="E22" i="7" s="1"/>
  <c r="D23" i="7"/>
  <c r="D22" i="7"/>
  <c r="H30" i="3" s="1"/>
  <c r="E7" i="7"/>
  <c r="E6" i="7" s="1"/>
  <c r="D7" i="7"/>
  <c r="D6" i="7" s="1"/>
  <c r="D5" i="7" s="1"/>
  <c r="E5" i="7"/>
  <c r="F140" i="6"/>
  <c r="F139" i="6"/>
  <c r="F138" i="6"/>
  <c r="F137" i="6"/>
  <c r="F136" i="6"/>
  <c r="F135" i="6"/>
  <c r="F134" i="6"/>
  <c r="F133" i="6"/>
  <c r="F132" i="6"/>
  <c r="F131" i="6"/>
  <c r="E130" i="6"/>
  <c r="D130" i="6"/>
  <c r="E129" i="6"/>
  <c r="F128" i="6"/>
  <c r="F127" i="6"/>
  <c r="F126" i="6"/>
  <c r="F125" i="6"/>
  <c r="F124" i="6"/>
  <c r="F123" i="6"/>
  <c r="F122" i="6"/>
  <c r="E122" i="6"/>
  <c r="D122" i="6"/>
  <c r="F121" i="6"/>
  <c r="F120" i="6"/>
  <c r="F119" i="6"/>
  <c r="E118" i="6"/>
  <c r="D118" i="6"/>
  <c r="F118" i="6" s="1"/>
  <c r="F117" i="6"/>
  <c r="F116" i="6"/>
  <c r="E115" i="6"/>
  <c r="E114" i="6" s="1"/>
  <c r="D115" i="6"/>
  <c r="F115" i="6" s="1"/>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F10" i="6"/>
  <c r="E10" i="6"/>
  <c r="E5" i="6" s="1"/>
  <c r="D10" i="6"/>
  <c r="F9" i="6"/>
  <c r="F8" i="6"/>
  <c r="F7" i="6"/>
  <c r="E6" i="6"/>
  <c r="D6" i="6"/>
  <c r="D5" i="6" s="1"/>
  <c r="F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D250" i="5"/>
  <c r="F250" i="5" s="1"/>
  <c r="F249" i="5"/>
  <c r="F248" i="5"/>
  <c r="F247" i="5"/>
  <c r="F246" i="5"/>
  <c r="E246" i="5"/>
  <c r="E245" i="5" s="1"/>
  <c r="D246" i="5"/>
  <c r="D245" i="5"/>
  <c r="F245" i="5" s="1"/>
  <c r="F244" i="5"/>
  <c r="F243" i="5"/>
  <c r="F242" i="5"/>
  <c r="E242" i="5"/>
  <c r="E238" i="5" s="1"/>
  <c r="E237" i="5" s="1"/>
  <c r="I23" i="3" s="1"/>
  <c r="D242" i="5"/>
  <c r="F241" i="5"/>
  <c r="F240" i="5"/>
  <c r="F239" i="5"/>
  <c r="E239" i="5"/>
  <c r="D239" i="5"/>
  <c r="D238" i="5" s="1"/>
  <c r="F238"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D206" i="5"/>
  <c r="F205" i="5"/>
  <c r="F204" i="5"/>
  <c r="F203" i="5"/>
  <c r="F202" i="5"/>
  <c r="F201" i="5"/>
  <c r="F200" i="5"/>
  <c r="F199" i="5"/>
  <c r="F198" i="5"/>
  <c r="E198" i="5"/>
  <c r="D198" i="5"/>
  <c r="F197" i="5"/>
  <c r="F196" i="5"/>
  <c r="F195" i="5"/>
  <c r="F194" i="5"/>
  <c r="F193" i="5"/>
  <c r="F192" i="5"/>
  <c r="E191" i="5"/>
  <c r="D191" i="5"/>
  <c r="E190" i="5"/>
  <c r="H291" i="9" s="1"/>
  <c r="F189" i="5"/>
  <c r="F188" i="5"/>
  <c r="F187" i="5"/>
  <c r="F186" i="5"/>
  <c r="F185" i="5"/>
  <c r="F184" i="5"/>
  <c r="F183" i="5"/>
  <c r="F182" i="5"/>
  <c r="F181" i="5"/>
  <c r="F180" i="5"/>
  <c r="E180" i="5"/>
  <c r="E177" i="5" s="1"/>
  <c r="H289" i="9" s="1"/>
  <c r="D180" i="5"/>
  <c r="F179" i="5"/>
  <c r="F178" i="5"/>
  <c r="F177"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D146" i="5" s="1"/>
  <c r="F148" i="5"/>
  <c r="F147" i="5"/>
  <c r="F146" i="5"/>
  <c r="F145" i="5"/>
  <c r="F144" i="5"/>
  <c r="F143" i="5"/>
  <c r="E142" i="5"/>
  <c r="D142" i="5"/>
  <c r="F142" i="5" s="1"/>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E87" i="5"/>
  <c r="F86" i="5"/>
  <c r="F85" i="5"/>
  <c r="F84" i="5"/>
  <c r="F83" i="5"/>
  <c r="F82" i="5"/>
  <c r="F81" i="5"/>
  <c r="F80" i="5"/>
  <c r="E79" i="5"/>
  <c r="E78" i="5" s="1"/>
  <c r="D79" i="5"/>
  <c r="F79" i="5" s="1"/>
  <c r="F77" i="5"/>
  <c r="F76" i="5"/>
  <c r="F75" i="5"/>
  <c r="F74" i="5"/>
  <c r="F73" i="5"/>
  <c r="F72" i="5"/>
  <c r="F71" i="5"/>
  <c r="E70" i="5"/>
  <c r="E69" i="5" s="1"/>
  <c r="D70" i="5"/>
  <c r="F70"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1019" i="1" s="1"/>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990" i="1" s="1"/>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E625" i="4" s="1"/>
  <c r="D629" i="4"/>
  <c r="F629" i="4" s="1"/>
  <c r="F628" i="4"/>
  <c r="F627" i="4"/>
  <c r="F626" i="4"/>
  <c r="E626" i="4"/>
  <c r="D626" i="4"/>
  <c r="G173" i="9" s="1"/>
  <c r="E173" i="9" s="1"/>
  <c r="B173" i="9"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E142" i="9" s="1"/>
  <c r="B142" i="9" s="1"/>
  <c r="F602" i="4"/>
  <c r="F601" i="4"/>
  <c r="F600" i="4"/>
  <c r="E599" i="4"/>
  <c r="E593" i="4" s="1"/>
  <c r="D599" i="4"/>
  <c r="F599" i="4" s="1"/>
  <c r="F598" i="4"/>
  <c r="F597" i="4"/>
  <c r="F596" i="4"/>
  <c r="F595" i="4"/>
  <c r="E594" i="4"/>
  <c r="D594" i="4"/>
  <c r="F592" i="4"/>
  <c r="F591" i="4"/>
  <c r="E590" i="4"/>
  <c r="D590" i="4"/>
  <c r="F589" i="4"/>
  <c r="F588" i="4"/>
  <c r="E587" i="4"/>
  <c r="D587" i="4"/>
  <c r="F587" i="4" s="1"/>
  <c r="F586" i="4"/>
  <c r="E585" i="4"/>
  <c r="D585" i="4"/>
  <c r="F585" i="4" s="1"/>
  <c r="F584" i="4"/>
  <c r="F583" i="4"/>
  <c r="F582" i="4"/>
  <c r="F581" i="4"/>
  <c r="E581" i="4"/>
  <c r="E580" i="4" s="1"/>
  <c r="D581" i="4"/>
  <c r="F579" i="4"/>
  <c r="F578" i="4"/>
  <c r="F577" i="4"/>
  <c r="E577" i="4"/>
  <c r="D577" i="4"/>
  <c r="F576" i="4"/>
  <c r="F575" i="4"/>
  <c r="E574" i="4"/>
  <c r="D574" i="4"/>
  <c r="F574" i="4" s="1"/>
  <c r="F573" i="4"/>
  <c r="F572" i="4"/>
  <c r="E571" i="4"/>
  <c r="D571" i="4"/>
  <c r="F571" i="4" s="1"/>
  <c r="F570" i="4"/>
  <c r="F569" i="4"/>
  <c r="F568" i="4"/>
  <c r="E568" i="4"/>
  <c r="D568" i="4"/>
  <c r="D567" i="4" s="1"/>
  <c r="F567" i="4" s="1"/>
  <c r="E567"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D535" i="4"/>
  <c r="F535" i="4" s="1"/>
  <c r="F534" i="4"/>
  <c r="F533" i="4"/>
  <c r="F532" i="4"/>
  <c r="F531" i="4"/>
  <c r="E530" i="4"/>
  <c r="D530" i="4"/>
  <c r="F527" i="4"/>
  <c r="F526" i="4"/>
  <c r="F525" i="4"/>
  <c r="E525" i="4"/>
  <c r="D525" i="4"/>
  <c r="F524" i="4"/>
  <c r="F523" i="4"/>
  <c r="E522" i="4"/>
  <c r="D522" i="4"/>
  <c r="F522" i="4" s="1"/>
  <c r="F521" i="4"/>
  <c r="F520" i="4"/>
  <c r="E519" i="4"/>
  <c r="E515" i="4" s="1"/>
  <c r="D519" i="4"/>
  <c r="F519" i="4" s="1"/>
  <c r="F518" i="4"/>
  <c r="F517" i="4"/>
  <c r="F516"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F481" i="4"/>
  <c r="E481" i="4"/>
  <c r="D481" i="4"/>
  <c r="F480" i="4"/>
  <c r="F479" i="4"/>
  <c r="F478" i="4"/>
  <c r="E478" i="4"/>
  <c r="D478" i="4"/>
  <c r="F477" i="4"/>
  <c r="F476" i="4"/>
  <c r="F475" i="4"/>
  <c r="F474" i="4"/>
  <c r="F473" i="4"/>
  <c r="E473" i="4"/>
  <c r="E472" i="4" s="1"/>
  <c r="D466" i="1" s="1"/>
  <c r="D473" i="4"/>
  <c r="D472" i="4"/>
  <c r="F472" i="4" s="1"/>
  <c r="F471" i="4"/>
  <c r="F470" i="4"/>
  <c r="F469" i="4"/>
  <c r="E469" i="4"/>
  <c r="D469" i="4"/>
  <c r="F468" i="4"/>
  <c r="F467" i="4"/>
  <c r="F466" i="4"/>
  <c r="E466" i="4"/>
  <c r="D466" i="4"/>
  <c r="H165" i="9" s="1"/>
  <c r="F465" i="4"/>
  <c r="F464" i="4"/>
  <c r="E463" i="4"/>
  <c r="D463" i="4"/>
  <c r="F463" i="4" s="1"/>
  <c r="F462" i="4"/>
  <c r="F461" i="4"/>
  <c r="E460" i="4"/>
  <c r="E459" i="4" s="1"/>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E418" i="4"/>
  <c r="D418" i="4"/>
  <c r="F418" i="4" s="1"/>
  <c r="E417" i="4"/>
  <c r="D417" i="4"/>
  <c r="D644" i="4" s="1"/>
  <c r="E416" i="4"/>
  <c r="E643" i="4" s="1"/>
  <c r="D416" i="4"/>
  <c r="F411" i="4"/>
  <c r="F410" i="4"/>
  <c r="F409" i="4"/>
  <c r="F406" i="4"/>
  <c r="F405" i="4"/>
  <c r="F404" i="4"/>
  <c r="F403" i="4"/>
  <c r="F402" i="4"/>
  <c r="E402" i="4"/>
  <c r="D402" i="4"/>
  <c r="F401" i="4"/>
  <c r="F400" i="4"/>
  <c r="E400" i="4"/>
  <c r="D400" i="4"/>
  <c r="F399" i="4"/>
  <c r="F398" i="4"/>
  <c r="F397" i="4"/>
  <c r="E397" i="4"/>
  <c r="D397" i="4"/>
  <c r="D396" i="4" s="1"/>
  <c r="F396" i="4" s="1"/>
  <c r="E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E363" i="4" s="1"/>
  <c r="D358" i="1" s="1"/>
  <c r="D369" i="4"/>
  <c r="F368" i="4"/>
  <c r="F367" i="4"/>
  <c r="F366" i="4"/>
  <c r="F365" i="4"/>
  <c r="F364" i="4"/>
  <c r="E364" i="4"/>
  <c r="D364" i="4"/>
  <c r="F362" i="4"/>
  <c r="F361" i="4"/>
  <c r="F360" i="4"/>
  <c r="F359" i="4"/>
  <c r="F358" i="4"/>
  <c r="F357" i="4"/>
  <c r="F356" i="4"/>
  <c r="E356" i="4"/>
  <c r="D356" i="4"/>
  <c r="F355" i="4"/>
  <c r="F354" i="4"/>
  <c r="F353" i="4"/>
  <c r="E352" i="4"/>
  <c r="D352" i="4"/>
  <c r="F349" i="4"/>
  <c r="F348" i="4"/>
  <c r="E348" i="4"/>
  <c r="D348" i="4"/>
  <c r="F347" i="4"/>
  <c r="F346" i="4"/>
  <c r="F345" i="4"/>
  <c r="E345" i="4"/>
  <c r="D345" i="4"/>
  <c r="D344" i="4" s="1"/>
  <c r="F344" i="4"/>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E311" i="4"/>
  <c r="D311" i="4"/>
  <c r="F311" i="4" s="1"/>
  <c r="F310" i="4"/>
  <c r="F309" i="4"/>
  <c r="F308" i="4"/>
  <c r="F307" i="4"/>
  <c r="F306" i="4"/>
  <c r="F305" i="4"/>
  <c r="F304" i="4"/>
  <c r="E304" i="4"/>
  <c r="D304" i="4"/>
  <c r="F303" i="4"/>
  <c r="F302" i="4"/>
  <c r="F301"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4" i="4" s="1"/>
  <c r="F262" i="4"/>
  <c r="F261" i="4"/>
  <c r="F260" i="4"/>
  <c r="F259" i="4"/>
  <c r="E259" i="4"/>
  <c r="D259" i="4"/>
  <c r="F258" i="4"/>
  <c r="F257" i="4"/>
  <c r="F256" i="4"/>
  <c r="F255" i="4"/>
  <c r="F254" i="4"/>
  <c r="F253" i="4"/>
  <c r="E253" i="4"/>
  <c r="E252" i="4" s="1"/>
  <c r="D253"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E224" i="4" s="1"/>
  <c r="D228" i="4"/>
  <c r="F228" i="4" s="1"/>
  <c r="F227" i="4"/>
  <c r="F226" i="4"/>
  <c r="F225" i="4"/>
  <c r="E225" i="4"/>
  <c r="D225" i="4"/>
  <c r="F223" i="4"/>
  <c r="F222" i="4"/>
  <c r="F221" i="4"/>
  <c r="F220" i="4"/>
  <c r="E219" i="4"/>
  <c r="D219" i="4"/>
  <c r="F219" i="4" s="1"/>
  <c r="F218" i="4"/>
  <c r="F217" i="4"/>
  <c r="E216" i="4"/>
  <c r="E215" i="4" s="1"/>
  <c r="D216" i="4"/>
  <c r="F216" i="4" s="1"/>
  <c r="D215" i="4"/>
  <c r="F215" i="4" s="1"/>
  <c r="F214" i="4"/>
  <c r="F213" i="4"/>
  <c r="F212" i="4"/>
  <c r="F211" i="4"/>
  <c r="E210" i="4"/>
  <c r="D210" i="4"/>
  <c r="F209" i="4"/>
  <c r="F208" i="4"/>
  <c r="F207" i="4"/>
  <c r="F206" i="4"/>
  <c r="F205" i="4"/>
  <c r="F204" i="4"/>
  <c r="F203" i="4"/>
  <c r="E202" i="4"/>
  <c r="E196" i="4" s="1"/>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F140" i="4"/>
  <c r="E140" i="4"/>
  <c r="D140" i="4"/>
  <c r="F139" i="4"/>
  <c r="E139" i="4"/>
  <c r="D139" i="4"/>
  <c r="F138" i="4"/>
  <c r="F137" i="4"/>
  <c r="F136" i="4"/>
  <c r="F135" i="4"/>
  <c r="E134" i="4"/>
  <c r="E133" i="4" s="1"/>
  <c r="D134" i="4"/>
  <c r="F132" i="4"/>
  <c r="F131" i="4"/>
  <c r="F130" i="4"/>
  <c r="F129" i="4"/>
  <c r="F128" i="4"/>
  <c r="E128" i="4"/>
  <c r="D128" i="4"/>
  <c r="F127" i="4"/>
  <c r="F126" i="4"/>
  <c r="E125" i="4"/>
  <c r="D125" i="4"/>
  <c r="E124" i="4"/>
  <c r="F123" i="4"/>
  <c r="F122" i="4"/>
  <c r="F121" i="4"/>
  <c r="E120" i="4"/>
  <c r="D120" i="4"/>
  <c r="F120" i="4" s="1"/>
  <c r="F119" i="4"/>
  <c r="F118" i="4"/>
  <c r="F117" i="4"/>
  <c r="F116" i="4"/>
  <c r="F115" i="4"/>
  <c r="F114" i="4"/>
  <c r="F113" i="4"/>
  <c r="F112" i="4"/>
  <c r="E112" i="4"/>
  <c r="D112" i="4"/>
  <c r="F111" i="4"/>
  <c r="F110" i="4"/>
  <c r="F109" i="4"/>
  <c r="F108" i="4"/>
  <c r="F107" i="4"/>
  <c r="E107" i="4"/>
  <c r="E106" i="4" s="1"/>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E82" i="4"/>
  <c r="F81" i="4"/>
  <c r="F80" i="4"/>
  <c r="F79" i="4"/>
  <c r="F78" i="4"/>
  <c r="E77" i="4"/>
  <c r="D77" i="4"/>
  <c r="F77" i="4" s="1"/>
  <c r="F76" i="4"/>
  <c r="F75" i="4"/>
  <c r="E74" i="4"/>
  <c r="D74" i="4"/>
  <c r="F74" i="4" s="1"/>
  <c r="F73" i="4"/>
  <c r="F72" i="4"/>
  <c r="F71" i="4"/>
  <c r="E71" i="4"/>
  <c r="D71" i="4"/>
  <c r="F70" i="4"/>
  <c r="F69" i="4"/>
  <c r="E68" i="4"/>
  <c r="D68" i="4"/>
  <c r="F67" i="4"/>
  <c r="F66" i="4"/>
  <c r="E65" i="4"/>
  <c r="D65" i="4"/>
  <c r="F65" i="4" s="1"/>
  <c r="F64" i="4"/>
  <c r="F63" i="4"/>
  <c r="E62" i="4"/>
  <c r="D62" i="4"/>
  <c r="F62" i="4" s="1"/>
  <c r="F61" i="4"/>
  <c r="F60" i="4"/>
  <c r="E59" i="4"/>
  <c r="D55" i="1" s="1"/>
  <c r="D59" i="4"/>
  <c r="F59" i="4" s="1"/>
  <c r="F58" i="4"/>
  <c r="F57" i="4"/>
  <c r="F56" i="4"/>
  <c r="F55" i="4"/>
  <c r="E54" i="4"/>
  <c r="D54" i="4"/>
  <c r="F54" i="4" s="1"/>
  <c r="F53" i="4"/>
  <c r="F52" i="4"/>
  <c r="F51" i="4"/>
  <c r="E51" i="4"/>
  <c r="D51" i="4"/>
  <c r="F49" i="4"/>
  <c r="F48" i="4"/>
  <c r="F47" i="4"/>
  <c r="F46" i="4"/>
  <c r="F45" i="4"/>
  <c r="E45" i="4"/>
  <c r="D45" i="4"/>
  <c r="D44" i="4" s="1"/>
  <c r="F44" i="4" s="1"/>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E7" i="4"/>
  <c r="I36" i="3"/>
  <c r="G36" i="3"/>
  <c r="B36" i="3"/>
  <c r="I35" i="3"/>
  <c r="G35" i="3"/>
  <c r="B35" i="3"/>
  <c r="G34" i="3"/>
  <c r="B34" i="3"/>
  <c r="I33" i="3"/>
  <c r="G33" i="3"/>
  <c r="B33" i="3"/>
  <c r="I32" i="3"/>
  <c r="H32" i="3"/>
  <c r="G32" i="3"/>
  <c r="B32" i="3"/>
  <c r="I31" i="3"/>
  <c r="G31" i="3"/>
  <c r="B31" i="3"/>
  <c r="I30" i="3"/>
  <c r="G30" i="3"/>
  <c r="B30" i="3"/>
  <c r="I29" i="3"/>
  <c r="G29" i="3"/>
  <c r="B29" i="3"/>
  <c r="G28" i="3"/>
  <c r="B28" i="3"/>
  <c r="I27"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G1578" i="1"/>
  <c r="C1578" i="1"/>
  <c r="H1578" i="1" s="1"/>
  <c r="C1577" i="1"/>
  <c r="G1577" i="1" s="1"/>
  <c r="H1576" i="1"/>
  <c r="G1576" i="1"/>
  <c r="C1576" i="1"/>
  <c r="H1575" i="1"/>
  <c r="G1575" i="1"/>
  <c r="C1575" i="1"/>
  <c r="C1574" i="1"/>
  <c r="H1573" i="1"/>
  <c r="C1573" i="1"/>
  <c r="G1573" i="1" s="1"/>
  <c r="H1572" i="1"/>
  <c r="G1572" i="1"/>
  <c r="C1572" i="1"/>
  <c r="C1571" i="1"/>
  <c r="G1570" i="1"/>
  <c r="C1570" i="1"/>
  <c r="H1570" i="1" s="1"/>
  <c r="C1569" i="1"/>
  <c r="H1568" i="1"/>
  <c r="G1568" i="1"/>
  <c r="C1568" i="1"/>
  <c r="H1567" i="1"/>
  <c r="G1567" i="1"/>
  <c r="C1567" i="1"/>
  <c r="C1566" i="1"/>
  <c r="H1565" i="1"/>
  <c r="C1565" i="1"/>
  <c r="G1565" i="1" s="1"/>
  <c r="H1564" i="1"/>
  <c r="G1564" i="1"/>
  <c r="C1564" i="1"/>
  <c r="C1563" i="1"/>
  <c r="G1562" i="1"/>
  <c r="C1562" i="1"/>
  <c r="H1562" i="1" s="1"/>
  <c r="C1561" i="1"/>
  <c r="H1560" i="1"/>
  <c r="G1560" i="1"/>
  <c r="C1560" i="1"/>
  <c r="H1559" i="1"/>
  <c r="G1559" i="1"/>
  <c r="C1559" i="1"/>
  <c r="C1558" i="1"/>
  <c r="H1557" i="1"/>
  <c r="C1557" i="1"/>
  <c r="G1557" i="1" s="1"/>
  <c r="H1556" i="1"/>
  <c r="G1556" i="1"/>
  <c r="C1556" i="1"/>
  <c r="C1555" i="1"/>
  <c r="G1554" i="1"/>
  <c r="C1554" i="1"/>
  <c r="H1554" i="1" s="1"/>
  <c r="C1553" i="1"/>
  <c r="H1552" i="1"/>
  <c r="G1552" i="1"/>
  <c r="C1552" i="1"/>
  <c r="H1551" i="1"/>
  <c r="G1551" i="1"/>
  <c r="C1551" i="1"/>
  <c r="C1550" i="1"/>
  <c r="H1549" i="1"/>
  <c r="C1549" i="1"/>
  <c r="G1549" i="1" s="1"/>
  <c r="H1548" i="1"/>
  <c r="G1548" i="1"/>
  <c r="C1548" i="1"/>
  <c r="C1547" i="1"/>
  <c r="G1546" i="1"/>
  <c r="C1546" i="1"/>
  <c r="H1546" i="1" s="1"/>
  <c r="C1545" i="1"/>
  <c r="H1544" i="1"/>
  <c r="G1544" i="1"/>
  <c r="C1544" i="1"/>
  <c r="H1543" i="1"/>
  <c r="G1543" i="1"/>
  <c r="C1543" i="1"/>
  <c r="C1542" i="1"/>
  <c r="H1541" i="1"/>
  <c r="C1541" i="1"/>
  <c r="G1541" i="1" s="1"/>
  <c r="H1540" i="1"/>
  <c r="G1540" i="1"/>
  <c r="C1540" i="1"/>
  <c r="C1539" i="1"/>
  <c r="G1538" i="1"/>
  <c r="C1538" i="1"/>
  <c r="H1538" i="1" s="1"/>
  <c r="C1537" i="1"/>
  <c r="H1536" i="1"/>
  <c r="G1536" i="1"/>
  <c r="C1536" i="1"/>
  <c r="H1535" i="1"/>
  <c r="G1535" i="1"/>
  <c r="C1535" i="1"/>
  <c r="C1534" i="1"/>
  <c r="H1533" i="1"/>
  <c r="C1533" i="1"/>
  <c r="G1533" i="1" s="1"/>
  <c r="H1532" i="1"/>
  <c r="G1532" i="1"/>
  <c r="C1532" i="1"/>
  <c r="C1531" i="1"/>
  <c r="G1530" i="1"/>
  <c r="C1530" i="1"/>
  <c r="H1530" i="1" s="1"/>
  <c r="C1529" i="1"/>
  <c r="H1528" i="1"/>
  <c r="G1528" i="1"/>
  <c r="C1528" i="1"/>
  <c r="H1527" i="1"/>
  <c r="G1527" i="1"/>
  <c r="C1527" i="1"/>
  <c r="C1526" i="1"/>
  <c r="H1525" i="1"/>
  <c r="C1525" i="1"/>
  <c r="G1525" i="1" s="1"/>
  <c r="H1524" i="1"/>
  <c r="G1524" i="1"/>
  <c r="H1523" i="1"/>
  <c r="G1523" i="1"/>
  <c r="C1523" i="1"/>
  <c r="C1522" i="1"/>
  <c r="H1522" i="1" s="1"/>
  <c r="H1521" i="1"/>
  <c r="C1521" i="1"/>
  <c r="G1521" i="1" s="1"/>
  <c r="H1520" i="1"/>
  <c r="G1520" i="1"/>
  <c r="C1520" i="1"/>
  <c r="C1519" i="1"/>
  <c r="H1519" i="1" s="1"/>
  <c r="G1518" i="1"/>
  <c r="C1518" i="1"/>
  <c r="H1518" i="1" s="1"/>
  <c r="C1517" i="1"/>
  <c r="G1517" i="1" s="1"/>
  <c r="H1516" i="1"/>
  <c r="G1516" i="1"/>
  <c r="C1516" i="1"/>
  <c r="H1515" i="1"/>
  <c r="G1515" i="1"/>
  <c r="C1515" i="1"/>
  <c r="C1514" i="1"/>
  <c r="H1514" i="1" s="1"/>
  <c r="H1513" i="1"/>
  <c r="C1513" i="1"/>
  <c r="G1513" i="1" s="1"/>
  <c r="H1512" i="1"/>
  <c r="G1512" i="1"/>
  <c r="C1512" i="1"/>
  <c r="C1511" i="1"/>
  <c r="H1511" i="1" s="1"/>
  <c r="G1510" i="1"/>
  <c r="C1510" i="1"/>
  <c r="H1510" i="1" s="1"/>
  <c r="C1509" i="1"/>
  <c r="G1509" i="1" s="1"/>
  <c r="C1508" i="1"/>
  <c r="H1507" i="1"/>
  <c r="G1507" i="1"/>
  <c r="C1507" i="1"/>
  <c r="H1506" i="1"/>
  <c r="G1506" i="1"/>
  <c r="C1506" i="1"/>
  <c r="C1505" i="1"/>
  <c r="H1505" i="1" s="1"/>
  <c r="C1504" i="1"/>
  <c r="H1503" i="1"/>
  <c r="G1503" i="1"/>
  <c r="C1503" i="1"/>
  <c r="H1502" i="1"/>
  <c r="G1502" i="1"/>
  <c r="C1502" i="1"/>
  <c r="C1501" i="1"/>
  <c r="H1501" i="1" s="1"/>
  <c r="C1500" i="1"/>
  <c r="H1499" i="1"/>
  <c r="G1499" i="1"/>
  <c r="C1499" i="1"/>
  <c r="H1498" i="1"/>
  <c r="G1498" i="1"/>
  <c r="C1498" i="1"/>
  <c r="G1497" i="1"/>
  <c r="C1497" i="1"/>
  <c r="H1497" i="1" s="1"/>
  <c r="C1496" i="1"/>
  <c r="H1495" i="1"/>
  <c r="G1495" i="1"/>
  <c r="C1495" i="1"/>
  <c r="H1494" i="1"/>
  <c r="G1494" i="1"/>
  <c r="C1494" i="1"/>
  <c r="C1493" i="1"/>
  <c r="H1493" i="1" s="1"/>
  <c r="C1492" i="1"/>
  <c r="H1491" i="1"/>
  <c r="G1491" i="1"/>
  <c r="C1491" i="1"/>
  <c r="H1490" i="1"/>
  <c r="G1490" i="1"/>
  <c r="C1490" i="1"/>
  <c r="C1489" i="1"/>
  <c r="H1489" i="1" s="1"/>
  <c r="C1488" i="1"/>
  <c r="H1487" i="1"/>
  <c r="G1487" i="1"/>
  <c r="C1487" i="1"/>
  <c r="H1486" i="1"/>
  <c r="G1486" i="1"/>
  <c r="C1486" i="1"/>
  <c r="C1485" i="1"/>
  <c r="H1485" i="1" s="1"/>
  <c r="C1484" i="1"/>
  <c r="H1483" i="1"/>
  <c r="G1483" i="1"/>
  <c r="C1483" i="1"/>
  <c r="H1482" i="1"/>
  <c r="G1482" i="1"/>
  <c r="C1482" i="1"/>
  <c r="G1481" i="1"/>
  <c r="C1481" i="1"/>
  <c r="H1481" i="1" s="1"/>
  <c r="C1480" i="1"/>
  <c r="J1479" i="1"/>
  <c r="G1479" i="1"/>
  <c r="I1479" i="1" s="1"/>
  <c r="D1479" i="1"/>
  <c r="C1479" i="1"/>
  <c r="H1479" i="1" s="1"/>
  <c r="H1478" i="1"/>
  <c r="D1478" i="1"/>
  <c r="C1478" i="1"/>
  <c r="J1477" i="1"/>
  <c r="G1477" i="1"/>
  <c r="I1477" i="1" s="1"/>
  <c r="D1477" i="1"/>
  <c r="C1477" i="1"/>
  <c r="H1477" i="1" s="1"/>
  <c r="H1476" i="1"/>
  <c r="D1476" i="1"/>
  <c r="C1476" i="1"/>
  <c r="H1475" i="1"/>
  <c r="D1475" i="1"/>
  <c r="C1475" i="1"/>
  <c r="G1475" i="1" s="1"/>
  <c r="D1474" i="1"/>
  <c r="J1474" i="1" s="1"/>
  <c r="C1474" i="1"/>
  <c r="H1473" i="1"/>
  <c r="D1473" i="1"/>
  <c r="C1473" i="1"/>
  <c r="D1472" i="1"/>
  <c r="J1472" i="1" s="1"/>
  <c r="C1472" i="1"/>
  <c r="H1471" i="1"/>
  <c r="D1471" i="1"/>
  <c r="C1471" i="1"/>
  <c r="D1470" i="1"/>
  <c r="C1470" i="1"/>
  <c r="G1470" i="1" s="1"/>
  <c r="D1469" i="1"/>
  <c r="C1469" i="1"/>
  <c r="G1469" i="1" s="1"/>
  <c r="J1468" i="1"/>
  <c r="D1468" i="1"/>
  <c r="G1468" i="1" s="1"/>
  <c r="I1468" i="1" s="1"/>
  <c r="C1468" i="1"/>
  <c r="H1468" i="1" s="1"/>
  <c r="D1467" i="1"/>
  <c r="C1467" i="1"/>
  <c r="J1466" i="1"/>
  <c r="D1466" i="1"/>
  <c r="G1466" i="1" s="1"/>
  <c r="I1466" i="1" s="1"/>
  <c r="C1466" i="1"/>
  <c r="H1466" i="1" s="1"/>
  <c r="D1465" i="1"/>
  <c r="C1465" i="1"/>
  <c r="J1464" i="1"/>
  <c r="D1464" i="1"/>
  <c r="G1464" i="1" s="1"/>
  <c r="I1464" i="1" s="1"/>
  <c r="C1464" i="1"/>
  <c r="H1464" i="1" s="1"/>
  <c r="D1463" i="1"/>
  <c r="C1463" i="1"/>
  <c r="J1462" i="1"/>
  <c r="D1462" i="1"/>
  <c r="G1462" i="1" s="1"/>
  <c r="I1462" i="1" s="1"/>
  <c r="C1462" i="1"/>
  <c r="H1462" i="1" s="1"/>
  <c r="G1461" i="1"/>
  <c r="D1461" i="1"/>
  <c r="C1461" i="1"/>
  <c r="H1461" i="1" s="1"/>
  <c r="H1460" i="1"/>
  <c r="D1460" i="1"/>
  <c r="C1460" i="1"/>
  <c r="J1459" i="1"/>
  <c r="G1459" i="1"/>
  <c r="I1459" i="1" s="1"/>
  <c r="D1459" i="1"/>
  <c r="C1459" i="1"/>
  <c r="H1459" i="1" s="1"/>
  <c r="H1458" i="1"/>
  <c r="D1458" i="1"/>
  <c r="C1458" i="1"/>
  <c r="J1457" i="1"/>
  <c r="G1457" i="1"/>
  <c r="I1457" i="1" s="1"/>
  <c r="D1457" i="1"/>
  <c r="C1457" i="1"/>
  <c r="H1457" i="1" s="1"/>
  <c r="H1456" i="1"/>
  <c r="D1456" i="1"/>
  <c r="C1456" i="1"/>
  <c r="J1455" i="1"/>
  <c r="G1455" i="1"/>
  <c r="I1455" i="1" s="1"/>
  <c r="D1455" i="1"/>
  <c r="C1455" i="1"/>
  <c r="H1455" i="1" s="1"/>
  <c r="D1454" i="1"/>
  <c r="G1454" i="1" s="1"/>
  <c r="C1454" i="1"/>
  <c r="D1453" i="1"/>
  <c r="G1453" i="1" s="1"/>
  <c r="C1453" i="1"/>
  <c r="H1453" i="1" s="1"/>
  <c r="D1452" i="1"/>
  <c r="C1452" i="1"/>
  <c r="D1451" i="1"/>
  <c r="J1451" i="1" s="1"/>
  <c r="C1451" i="1"/>
  <c r="H1451" i="1" s="1"/>
  <c r="D1450" i="1"/>
  <c r="C1450" i="1"/>
  <c r="D1449" i="1"/>
  <c r="J1449" i="1" s="1"/>
  <c r="C1449" i="1"/>
  <c r="H1449" i="1" s="1"/>
  <c r="D1448" i="1"/>
  <c r="C1448" i="1"/>
  <c r="D1447" i="1"/>
  <c r="J1447" i="1" s="1"/>
  <c r="C1447" i="1"/>
  <c r="H1447" i="1" s="1"/>
  <c r="D1446" i="1"/>
  <c r="C1446" i="1"/>
  <c r="D1445" i="1"/>
  <c r="C1445" i="1"/>
  <c r="H1444" i="1"/>
  <c r="G1444" i="1"/>
  <c r="D1444" i="1"/>
  <c r="J1444" i="1" s="1"/>
  <c r="C1444" i="1"/>
  <c r="J1443" i="1"/>
  <c r="D1443" i="1"/>
  <c r="C1443" i="1"/>
  <c r="H1442" i="1"/>
  <c r="G1442" i="1"/>
  <c r="D1442" i="1"/>
  <c r="J1442" i="1" s="1"/>
  <c r="C1442" i="1"/>
  <c r="J1441" i="1"/>
  <c r="D1441" i="1"/>
  <c r="C1441" i="1"/>
  <c r="H1440" i="1"/>
  <c r="G1440" i="1"/>
  <c r="D1440" i="1"/>
  <c r="J1440" i="1" s="1"/>
  <c r="C1440" i="1"/>
  <c r="J1439" i="1"/>
  <c r="D1439" i="1"/>
  <c r="C1439" i="1"/>
  <c r="D1438" i="1"/>
  <c r="C1438" i="1"/>
  <c r="D1437" i="1"/>
  <c r="C1437" i="1"/>
  <c r="D1436" i="1"/>
  <c r="C1436"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G1359" i="1" s="1"/>
  <c r="D1358" i="1"/>
  <c r="C1358" i="1"/>
  <c r="G1358" i="1" s="1"/>
  <c r="H1357" i="1"/>
  <c r="D1357" i="1"/>
  <c r="C1357" i="1"/>
  <c r="G1357" i="1" s="1"/>
  <c r="D1356" i="1"/>
  <c r="H1356" i="1" s="1"/>
  <c r="C1356" i="1"/>
  <c r="D1355" i="1"/>
  <c r="C1355" i="1"/>
  <c r="G1355" i="1" s="1"/>
  <c r="D1354" i="1"/>
  <c r="C1354" i="1"/>
  <c r="G1354" i="1" s="1"/>
  <c r="H1353" i="1"/>
  <c r="D1353" i="1"/>
  <c r="C1353" i="1"/>
  <c r="G1353" i="1" s="1"/>
  <c r="D1352" i="1"/>
  <c r="H1352" i="1" s="1"/>
  <c r="C1352" i="1"/>
  <c r="D1351" i="1"/>
  <c r="C1351" i="1"/>
  <c r="G1351" i="1" s="1"/>
  <c r="D1350" i="1"/>
  <c r="C1350" i="1"/>
  <c r="G1350" i="1" s="1"/>
  <c r="H1349" i="1"/>
  <c r="D1349" i="1"/>
  <c r="C1349" i="1"/>
  <c r="G1349" i="1" s="1"/>
  <c r="D1348" i="1"/>
  <c r="H1348" i="1" s="1"/>
  <c r="C1348" i="1"/>
  <c r="D1347" i="1"/>
  <c r="C1347" i="1"/>
  <c r="G1347" i="1" s="1"/>
  <c r="D1346" i="1"/>
  <c r="C1346" i="1"/>
  <c r="G1346" i="1" s="1"/>
  <c r="H1345" i="1"/>
  <c r="D1345" i="1"/>
  <c r="C1345" i="1"/>
  <c r="G1345" i="1" s="1"/>
  <c r="D1344" i="1"/>
  <c r="H1344" i="1" s="1"/>
  <c r="C1344" i="1"/>
  <c r="D1343" i="1"/>
  <c r="C1343" i="1"/>
  <c r="G1343" i="1" s="1"/>
  <c r="D1342" i="1"/>
  <c r="C1342" i="1"/>
  <c r="G1342" i="1" s="1"/>
  <c r="H1341" i="1"/>
  <c r="D1341" i="1"/>
  <c r="C1341" i="1"/>
  <c r="G1341" i="1" s="1"/>
  <c r="D1340" i="1"/>
  <c r="H1340" i="1" s="1"/>
  <c r="C1340" i="1"/>
  <c r="D1339" i="1"/>
  <c r="C1339" i="1"/>
  <c r="G1339" i="1" s="1"/>
  <c r="D1338" i="1"/>
  <c r="C1338" i="1"/>
  <c r="G1338" i="1" s="1"/>
  <c r="H1337" i="1"/>
  <c r="D1337" i="1"/>
  <c r="C1337" i="1"/>
  <c r="G1337" i="1" s="1"/>
  <c r="D1336" i="1"/>
  <c r="H1336" i="1" s="1"/>
  <c r="C1336" i="1"/>
  <c r="D1335" i="1"/>
  <c r="C1335" i="1"/>
  <c r="G1335" i="1" s="1"/>
  <c r="D1334" i="1"/>
  <c r="C1334" i="1"/>
  <c r="G1334" i="1" s="1"/>
  <c r="H1333" i="1"/>
  <c r="D1333" i="1"/>
  <c r="C1333" i="1"/>
  <c r="G1333" i="1" s="1"/>
  <c r="D1332" i="1"/>
  <c r="H1332" i="1" s="1"/>
  <c r="C1332" i="1"/>
  <c r="D1331" i="1"/>
  <c r="C1331" i="1"/>
  <c r="G1331" i="1" s="1"/>
  <c r="D1330" i="1"/>
  <c r="C1330" i="1"/>
  <c r="G1330" i="1" s="1"/>
  <c r="D1329" i="1"/>
  <c r="D1328" i="1"/>
  <c r="H1328" i="1" s="1"/>
  <c r="C1328" i="1"/>
  <c r="D1327" i="1"/>
  <c r="C1327" i="1"/>
  <c r="G1327" i="1" s="1"/>
  <c r="D1326" i="1"/>
  <c r="C1326" i="1"/>
  <c r="G1326" i="1" s="1"/>
  <c r="H1325" i="1"/>
  <c r="D1325" i="1"/>
  <c r="C1325" i="1"/>
  <c r="G1325" i="1" s="1"/>
  <c r="D1324" i="1"/>
  <c r="H1324" i="1" s="1"/>
  <c r="C1324" i="1"/>
  <c r="D1323" i="1"/>
  <c r="C1323" i="1"/>
  <c r="G1323" i="1" s="1"/>
  <c r="D1322" i="1"/>
  <c r="C1322" i="1"/>
  <c r="G1322" i="1" s="1"/>
  <c r="H1321" i="1"/>
  <c r="D1321" i="1"/>
  <c r="C1321" i="1"/>
  <c r="G1321" i="1" s="1"/>
  <c r="D1320" i="1"/>
  <c r="H1320" i="1" s="1"/>
  <c r="C1320" i="1"/>
  <c r="D1319" i="1"/>
  <c r="C1319" i="1"/>
  <c r="G1319" i="1" s="1"/>
  <c r="D1318" i="1"/>
  <c r="C1318" i="1"/>
  <c r="G1318" i="1" s="1"/>
  <c r="H1317" i="1"/>
  <c r="D1317" i="1"/>
  <c r="C1317" i="1"/>
  <c r="G1317" i="1" s="1"/>
  <c r="D1316" i="1"/>
  <c r="H1316" i="1" s="1"/>
  <c r="C1316" i="1"/>
  <c r="D1315" i="1"/>
  <c r="C1315" i="1"/>
  <c r="G1315" i="1" s="1"/>
  <c r="D1314" i="1"/>
  <c r="C1314" i="1"/>
  <c r="G1314" i="1" s="1"/>
  <c r="H1313" i="1"/>
  <c r="D1313" i="1"/>
  <c r="C1313" i="1"/>
  <c r="G1313" i="1" s="1"/>
  <c r="D1312" i="1"/>
  <c r="H1312" i="1" s="1"/>
  <c r="C1312" i="1"/>
  <c r="D1311" i="1"/>
  <c r="C1311" i="1"/>
  <c r="G1311" i="1" s="1"/>
  <c r="D1310" i="1"/>
  <c r="C1310" i="1"/>
  <c r="G1310" i="1" s="1"/>
  <c r="H1309" i="1"/>
  <c r="D1309" i="1"/>
  <c r="C1309" i="1"/>
  <c r="G1309" i="1" s="1"/>
  <c r="D1308" i="1"/>
  <c r="H1308" i="1" s="1"/>
  <c r="C1308" i="1"/>
  <c r="D1307" i="1"/>
  <c r="C1307" i="1"/>
  <c r="G1307" i="1" s="1"/>
  <c r="D1306" i="1"/>
  <c r="C1306" i="1"/>
  <c r="G1306" i="1" s="1"/>
  <c r="H1305" i="1"/>
  <c r="D1305" i="1"/>
  <c r="C1305" i="1"/>
  <c r="G1305" i="1" s="1"/>
  <c r="D1304" i="1"/>
  <c r="H1304" i="1" s="1"/>
  <c r="C1304" i="1"/>
  <c r="D1303" i="1"/>
  <c r="C1303" i="1"/>
  <c r="G1303" i="1" s="1"/>
  <c r="D1302" i="1"/>
  <c r="C1302" i="1"/>
  <c r="G1302" i="1" s="1"/>
  <c r="H1301" i="1"/>
  <c r="D1301" i="1"/>
  <c r="C1301" i="1"/>
  <c r="G1301" i="1" s="1"/>
  <c r="D1300" i="1"/>
  <c r="H1300" i="1" s="1"/>
  <c r="C1300" i="1"/>
  <c r="D1299" i="1"/>
  <c r="C1299" i="1"/>
  <c r="H1299" i="1" s="1"/>
  <c r="D1298" i="1"/>
  <c r="C1298" i="1"/>
  <c r="G1298" i="1" s="1"/>
  <c r="H1297" i="1"/>
  <c r="D1297" i="1"/>
  <c r="C1297" i="1"/>
  <c r="G1297" i="1" s="1"/>
  <c r="D1296" i="1"/>
  <c r="H1296" i="1" s="1"/>
  <c r="C1296" i="1"/>
  <c r="D1295" i="1"/>
  <c r="C1295" i="1"/>
  <c r="G1295" i="1" s="1"/>
  <c r="D1294" i="1"/>
  <c r="C1294" i="1"/>
  <c r="G1294" i="1" s="1"/>
  <c r="H1293" i="1"/>
  <c r="D1293" i="1"/>
  <c r="C1293" i="1"/>
  <c r="G1293" i="1" s="1"/>
  <c r="D1292" i="1"/>
  <c r="H1292" i="1" s="1"/>
  <c r="C1292" i="1"/>
  <c r="D1291" i="1"/>
  <c r="C1291" i="1"/>
  <c r="G1291" i="1" s="1"/>
  <c r="D1290" i="1"/>
  <c r="C1290" i="1"/>
  <c r="G1290" i="1" s="1"/>
  <c r="H1289" i="1"/>
  <c r="D1289" i="1"/>
  <c r="C1289" i="1"/>
  <c r="G1289" i="1" s="1"/>
  <c r="D1288" i="1"/>
  <c r="H1288" i="1" s="1"/>
  <c r="C1288" i="1"/>
  <c r="D1287" i="1"/>
  <c r="C1287" i="1"/>
  <c r="G1287" i="1" s="1"/>
  <c r="D1286" i="1"/>
  <c r="C1286" i="1"/>
  <c r="G1286" i="1" s="1"/>
  <c r="H1285" i="1"/>
  <c r="D1285" i="1"/>
  <c r="C1285" i="1"/>
  <c r="G1285" i="1" s="1"/>
  <c r="D1284" i="1"/>
  <c r="H1284" i="1" s="1"/>
  <c r="C1284" i="1"/>
  <c r="D1283" i="1"/>
  <c r="C1283" i="1"/>
  <c r="G1283" i="1" s="1"/>
  <c r="D1282" i="1"/>
  <c r="C1282" i="1"/>
  <c r="G1282" i="1" s="1"/>
  <c r="H1281" i="1"/>
  <c r="D1281" i="1"/>
  <c r="C1281" i="1"/>
  <c r="G1281" i="1" s="1"/>
  <c r="D1280" i="1"/>
  <c r="H1280" i="1" s="1"/>
  <c r="C1280" i="1"/>
  <c r="D1279" i="1"/>
  <c r="C1279" i="1"/>
  <c r="G1279" i="1" s="1"/>
  <c r="D1278" i="1"/>
  <c r="C1278" i="1"/>
  <c r="G1278" i="1" s="1"/>
  <c r="H1277" i="1"/>
  <c r="D1277" i="1"/>
  <c r="C1277" i="1"/>
  <c r="G1277" i="1" s="1"/>
  <c r="D1276" i="1"/>
  <c r="H1276" i="1" s="1"/>
  <c r="C1276" i="1"/>
  <c r="D1275" i="1"/>
  <c r="C1275" i="1"/>
  <c r="G1275" i="1" s="1"/>
  <c r="D1274" i="1"/>
  <c r="C1274" i="1"/>
  <c r="G1274" i="1" s="1"/>
  <c r="H1273" i="1"/>
  <c r="D1273" i="1"/>
  <c r="C1273" i="1"/>
  <c r="G1273" i="1" s="1"/>
  <c r="D1272" i="1"/>
  <c r="H1272" i="1" s="1"/>
  <c r="C1272" i="1"/>
  <c r="D1271" i="1"/>
  <c r="C1271" i="1"/>
  <c r="G1271" i="1" s="1"/>
  <c r="D1270" i="1"/>
  <c r="C1270" i="1"/>
  <c r="G1270" i="1" s="1"/>
  <c r="H1269" i="1"/>
  <c r="D1269" i="1"/>
  <c r="C1269" i="1"/>
  <c r="G1269" i="1" s="1"/>
  <c r="D1268" i="1"/>
  <c r="H1268" i="1" s="1"/>
  <c r="C1268" i="1"/>
  <c r="D1267" i="1"/>
  <c r="C1267" i="1"/>
  <c r="G1267" i="1" s="1"/>
  <c r="D1266" i="1"/>
  <c r="C1266" i="1"/>
  <c r="G1266" i="1" s="1"/>
  <c r="H1265" i="1"/>
  <c r="D1265" i="1"/>
  <c r="C1265" i="1"/>
  <c r="G1265" i="1" s="1"/>
  <c r="D1264" i="1"/>
  <c r="H1264" i="1" s="1"/>
  <c r="C1264" i="1"/>
  <c r="D1263" i="1"/>
  <c r="C1263" i="1"/>
  <c r="G1263" i="1" s="1"/>
  <c r="D1262" i="1"/>
  <c r="C1262" i="1"/>
  <c r="G1262" i="1" s="1"/>
  <c r="H1261" i="1"/>
  <c r="D1261" i="1"/>
  <c r="C1261" i="1"/>
  <c r="G1261" i="1" s="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D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C1019" i="1"/>
  <c r="H1018" i="1"/>
  <c r="G1018" i="1"/>
  <c r="D1018" i="1"/>
  <c r="C1018" i="1"/>
  <c r="H1017" i="1"/>
  <c r="G1017" i="1"/>
  <c r="D1017" i="1"/>
  <c r="C1017" i="1"/>
  <c r="H1016" i="1"/>
  <c r="G1016" i="1"/>
  <c r="D1016" i="1"/>
  <c r="C1016" i="1"/>
  <c r="H1015" i="1"/>
  <c r="G1015" i="1"/>
  <c r="D1015" i="1"/>
  <c r="C1015" i="1"/>
  <c r="H1014" i="1"/>
  <c r="G1014" i="1"/>
  <c r="D1014" i="1"/>
  <c r="C1014" i="1"/>
  <c r="D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C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D711" i="1"/>
  <c r="C711" i="1"/>
  <c r="H711" i="1" s="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D671" i="1"/>
  <c r="G671" i="1" s="1"/>
  <c r="C671" i="1"/>
  <c r="H670" i="1"/>
  <c r="G670" i="1"/>
  <c r="D670" i="1"/>
  <c r="C670" i="1"/>
  <c r="D669" i="1"/>
  <c r="C669" i="1"/>
  <c r="H669" i="1" s="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D659" i="1"/>
  <c r="C659" i="1"/>
  <c r="H659" i="1" s="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C649" i="1"/>
  <c r="H649" i="1" s="1"/>
  <c r="H648" i="1"/>
  <c r="G648" i="1"/>
  <c r="D648" i="1"/>
  <c r="C648" i="1"/>
  <c r="D647" i="1"/>
  <c r="C647" i="1"/>
  <c r="H647" i="1" s="1"/>
  <c r="H646" i="1"/>
  <c r="G646" i="1"/>
  <c r="D646" i="1"/>
  <c r="C646" i="1"/>
  <c r="D645" i="1"/>
  <c r="C645" i="1"/>
  <c r="H645" i="1" s="1"/>
  <c r="D644" i="1"/>
  <c r="C644" i="1"/>
  <c r="D643" i="1"/>
  <c r="C643" i="1"/>
  <c r="G643" i="1" s="1"/>
  <c r="D642" i="1"/>
  <c r="C642" i="1"/>
  <c r="H642" i="1" s="1"/>
  <c r="H641" i="1"/>
  <c r="G641" i="1"/>
  <c r="D641" i="1"/>
  <c r="C641" i="1"/>
  <c r="D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D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D457" i="1"/>
  <c r="H456" i="1"/>
  <c r="G456" i="1"/>
  <c r="D456" i="1"/>
  <c r="C456" i="1"/>
  <c r="H455" i="1"/>
  <c r="G455" i="1"/>
  <c r="D455" i="1"/>
  <c r="C455" i="1"/>
  <c r="D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G413" i="1"/>
  <c r="D413" i="1"/>
  <c r="C413" i="1"/>
  <c r="G412" i="1"/>
  <c r="D412" i="1"/>
  <c r="C412" i="1"/>
  <c r="H412" i="1" s="1"/>
  <c r="D411" i="1"/>
  <c r="G411" i="1" s="1"/>
  <c r="C411" i="1"/>
  <c r="H411" i="1" s="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D367" i="1"/>
  <c r="C367" i="1"/>
  <c r="H367" i="1" s="1"/>
  <c r="H366" i="1"/>
  <c r="G366" i="1"/>
  <c r="D366" i="1"/>
  <c r="C366" i="1"/>
  <c r="H365" i="1"/>
  <c r="D365" i="1"/>
  <c r="G365" i="1" s="1"/>
  <c r="C365"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2" i="1"/>
  <c r="G292" i="1"/>
  <c r="D292" i="1"/>
  <c r="C292" i="1"/>
  <c r="H291" i="1"/>
  <c r="G291" i="1"/>
  <c r="D291" i="1"/>
  <c r="C291" i="1"/>
  <c r="H290" i="1"/>
  <c r="G290" i="1"/>
  <c r="D290" i="1"/>
  <c r="C290" i="1"/>
  <c r="H289" i="1"/>
  <c r="G289" i="1"/>
  <c r="D289" i="1"/>
  <c r="C289" i="1"/>
  <c r="D288" i="1"/>
  <c r="C288" i="1"/>
  <c r="G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D207" i="1"/>
  <c r="G207" i="1" s="1"/>
  <c r="C207" i="1"/>
  <c r="H207" i="1" s="1"/>
  <c r="D206" i="1"/>
  <c r="G206" i="1" s="1"/>
  <c r="C206" i="1"/>
  <c r="H206" i="1" s="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D181" i="1"/>
  <c r="C181" i="1"/>
  <c r="D180" i="1"/>
  <c r="C180" i="1"/>
  <c r="H180" i="1" s="1"/>
  <c r="H179" i="1"/>
  <c r="G179" i="1"/>
  <c r="D179" i="1"/>
  <c r="C179" i="1"/>
  <c r="H178" i="1"/>
  <c r="G178" i="1"/>
  <c r="D178" i="1"/>
  <c r="C178" i="1"/>
  <c r="H177" i="1"/>
  <c r="G177" i="1"/>
  <c r="D177" i="1"/>
  <c r="C177" i="1"/>
  <c r="H176" i="1"/>
  <c r="G176" i="1"/>
  <c r="D176" i="1"/>
  <c r="C176" i="1"/>
  <c r="D175" i="1"/>
  <c r="C175" i="1"/>
  <c r="H175" i="1" s="1"/>
  <c r="D174" i="1"/>
  <c r="C174" i="1"/>
  <c r="D173" i="1"/>
  <c r="C173" i="1"/>
  <c r="D172" i="1"/>
  <c r="C172" i="1"/>
  <c r="H172" i="1" s="1"/>
  <c r="H171" i="1"/>
  <c r="G171" i="1"/>
  <c r="D171" i="1"/>
  <c r="C171" i="1"/>
  <c r="D170" i="1"/>
  <c r="C170" i="1"/>
  <c r="H170" i="1" s="1"/>
  <c r="D169" i="1"/>
  <c r="C169" i="1"/>
  <c r="H169" i="1" s="1"/>
  <c r="D168" i="1"/>
  <c r="C168" i="1"/>
  <c r="H168" i="1" s="1"/>
  <c r="H167" i="1"/>
  <c r="G167" i="1"/>
  <c r="D167" i="1"/>
  <c r="C167" i="1"/>
  <c r="D166" i="1"/>
  <c r="C166" i="1"/>
  <c r="H166" i="1" s="1"/>
  <c r="C165" i="1"/>
  <c r="H164" i="1"/>
  <c r="G164" i="1"/>
  <c r="D164" i="1"/>
  <c r="C164" i="1"/>
  <c r="D163" i="1"/>
  <c r="C163" i="1"/>
  <c r="H163" i="1" s="1"/>
  <c r="D162" i="1"/>
  <c r="C162" i="1"/>
  <c r="H162" i="1" s="1"/>
  <c r="H161" i="1"/>
  <c r="D161" i="1"/>
  <c r="G161" i="1" s="1"/>
  <c r="C161" i="1"/>
  <c r="D160" i="1"/>
  <c r="C160" i="1"/>
  <c r="H158" i="1"/>
  <c r="G158" i="1"/>
  <c r="D158" i="1"/>
  <c r="C158" i="1"/>
  <c r="D157" i="1"/>
  <c r="G157" i="1" s="1"/>
  <c r="C157" i="1"/>
  <c r="H157" i="1" s="1"/>
  <c r="D156" i="1"/>
  <c r="C156" i="1"/>
  <c r="H156" i="1" s="1"/>
  <c r="D155" i="1"/>
  <c r="C155" i="1"/>
  <c r="H155" i="1" s="1"/>
  <c r="D154" i="1"/>
  <c r="C154" i="1"/>
  <c r="H153" i="1"/>
  <c r="G153" i="1"/>
  <c r="D153" i="1"/>
  <c r="C153" i="1"/>
  <c r="H152" i="1"/>
  <c r="G152" i="1"/>
  <c r="D152" i="1"/>
  <c r="C152" i="1"/>
  <c r="H151" i="1"/>
  <c r="G151" i="1"/>
  <c r="D151" i="1"/>
  <c r="C151" i="1"/>
  <c r="D150" i="1"/>
  <c r="C150" i="1"/>
  <c r="H150" i="1" s="1"/>
  <c r="D149" i="1"/>
  <c r="C149" i="1"/>
  <c r="H149" i="1" s="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D131" i="1"/>
  <c r="C131" i="1"/>
  <c r="D130" i="1"/>
  <c r="D129" i="1"/>
  <c r="H128" i="1"/>
  <c r="G128" i="1"/>
  <c r="D128" i="1"/>
  <c r="C128" i="1"/>
  <c r="H127" i="1"/>
  <c r="G127" i="1"/>
  <c r="D127" i="1"/>
  <c r="C127" i="1"/>
  <c r="H126" i="1"/>
  <c r="G126" i="1"/>
  <c r="D126" i="1"/>
  <c r="C126" i="1"/>
  <c r="H125" i="1"/>
  <c r="G125" i="1"/>
  <c r="D125" i="1"/>
  <c r="C125" i="1"/>
  <c r="H124" i="1"/>
  <c r="G124" i="1"/>
  <c r="D124" i="1"/>
  <c r="C124" i="1"/>
  <c r="D123" i="1"/>
  <c r="C123" i="1"/>
  <c r="H123" i="1" s="1"/>
  <c r="H122" i="1"/>
  <c r="G122" i="1"/>
  <c r="D122" i="1"/>
  <c r="C122" i="1"/>
  <c r="D121" i="1"/>
  <c r="C121" i="1"/>
  <c r="H121" i="1" s="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D87" i="1"/>
  <c r="H86" i="1"/>
  <c r="G86" i="1"/>
  <c r="D86" i="1"/>
  <c r="C86" i="1"/>
  <c r="H85" i="1"/>
  <c r="G85" i="1"/>
  <c r="D85" i="1"/>
  <c r="C85" i="1"/>
  <c r="H84" i="1"/>
  <c r="G84" i="1"/>
  <c r="D84" i="1"/>
  <c r="C84" i="1"/>
  <c r="D83" i="1"/>
  <c r="C83" i="1"/>
  <c r="H83" i="1" s="1"/>
  <c r="H82" i="1"/>
  <c r="G82" i="1"/>
  <c r="D82" i="1"/>
  <c r="C82" i="1"/>
  <c r="D81" i="1"/>
  <c r="C81" i="1"/>
  <c r="H81" i="1" s="1"/>
  <c r="H80" i="1"/>
  <c r="G80" i="1"/>
  <c r="D80" i="1"/>
  <c r="C80" i="1"/>
  <c r="D79" i="1"/>
  <c r="C79" i="1"/>
  <c r="H79" i="1" s="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D66" i="1"/>
  <c r="G66" i="1" s="1"/>
  <c r="C66" i="1"/>
  <c r="D65" i="1"/>
  <c r="C65" i="1"/>
  <c r="H65" i="1" s="1"/>
  <c r="D64" i="1"/>
  <c r="H64" i="1" s="1"/>
  <c r="C64" i="1"/>
  <c r="H63" i="1"/>
  <c r="G63" i="1"/>
  <c r="D63" i="1"/>
  <c r="C63" i="1"/>
  <c r="H62" i="1"/>
  <c r="G62" i="1"/>
  <c r="D62" i="1"/>
  <c r="C62" i="1"/>
  <c r="D61" i="1"/>
  <c r="H60" i="1"/>
  <c r="G60" i="1"/>
  <c r="D60" i="1"/>
  <c r="C60" i="1"/>
  <c r="H59" i="1"/>
  <c r="G59" i="1"/>
  <c r="D59" i="1"/>
  <c r="C59" i="1"/>
  <c r="D58" i="1"/>
  <c r="G57" i="1"/>
  <c r="D57" i="1"/>
  <c r="C57" i="1"/>
  <c r="H57" i="1" s="1"/>
  <c r="H56" i="1"/>
  <c r="G56" i="1"/>
  <c r="D56" i="1"/>
  <c r="C56"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H719" i="1" l="1"/>
  <c r="E22" i="9"/>
  <c r="B22" i="9" s="1"/>
  <c r="G644" i="1"/>
  <c r="F652" i="4"/>
  <c r="H174" i="1"/>
  <c r="F210" i="4"/>
  <c r="F188" i="4"/>
  <c r="F222" i="9"/>
  <c r="B222" i="9" s="1"/>
  <c r="G181" i="1"/>
  <c r="F219" i="9"/>
  <c r="B219" i="9" s="1"/>
  <c r="F218" i="9"/>
  <c r="B218" i="9" s="1"/>
  <c r="H173" i="1"/>
  <c r="F177" i="4"/>
  <c r="H165" i="1"/>
  <c r="F164" i="4"/>
  <c r="E40" i="9"/>
  <c r="B40" i="9" s="1"/>
  <c r="H160" i="1"/>
  <c r="E163" i="4"/>
  <c r="E152" i="4"/>
  <c r="D148" i="1" s="1"/>
  <c r="F159" i="4"/>
  <c r="H154" i="1"/>
  <c r="H364" i="1"/>
  <c r="F369" i="4"/>
  <c r="F416" i="4"/>
  <c r="G131" i="1"/>
  <c r="G123" i="1"/>
  <c r="G121" i="1"/>
  <c r="F83" i="4"/>
  <c r="G64" i="1"/>
  <c r="F68" i="4"/>
  <c r="E29" i="9"/>
  <c r="B29" i="9" s="1"/>
  <c r="E26" i="9"/>
  <c r="B26" i="9" s="1"/>
  <c r="G719" i="1"/>
  <c r="G711" i="1"/>
  <c r="G669" i="1"/>
  <c r="G659" i="1"/>
  <c r="G649" i="1"/>
  <c r="G647" i="1"/>
  <c r="H644" i="1"/>
  <c r="H643" i="1"/>
  <c r="G642" i="1"/>
  <c r="G645" i="1"/>
  <c r="G364" i="1"/>
  <c r="G367" i="1"/>
  <c r="F644" i="4"/>
  <c r="C638" i="1"/>
  <c r="H288" i="1"/>
  <c r="F417" i="4"/>
  <c r="E273" i="9"/>
  <c r="B273" i="9" s="1"/>
  <c r="D643" i="4"/>
  <c r="B220" i="9"/>
  <c r="H181" i="1"/>
  <c r="G180" i="1"/>
  <c r="G173" i="1"/>
  <c r="G175" i="1"/>
  <c r="G174" i="1"/>
  <c r="G172" i="1"/>
  <c r="G170" i="1"/>
  <c r="G169" i="1"/>
  <c r="G168" i="1"/>
  <c r="G165" i="1"/>
  <c r="G166" i="1"/>
  <c r="G163" i="1"/>
  <c r="G160" i="1"/>
  <c r="G162" i="1"/>
  <c r="G155" i="1"/>
  <c r="G156" i="1"/>
  <c r="G154" i="1"/>
  <c r="G149" i="1"/>
  <c r="G150" i="1"/>
  <c r="H131" i="1"/>
  <c r="G79" i="1"/>
  <c r="G83" i="1"/>
  <c r="G81" i="1"/>
  <c r="D82" i="4"/>
  <c r="F82" i="4" s="1"/>
  <c r="G65" i="1"/>
  <c r="H55" i="1"/>
  <c r="G55" i="1"/>
  <c r="H1019" i="1"/>
  <c r="G1019" i="1"/>
  <c r="H466" i="1"/>
  <c r="G466" i="1"/>
  <c r="F134" i="4"/>
  <c r="D133" i="4"/>
  <c r="F460" i="4"/>
  <c r="D459" i="4"/>
  <c r="G1529" i="1"/>
  <c r="H1529" i="1"/>
  <c r="G1537" i="1"/>
  <c r="H1537" i="1"/>
  <c r="H1361" i="1"/>
  <c r="G1361" i="1"/>
  <c r="H1363" i="1"/>
  <c r="G1363" i="1"/>
  <c r="H1365" i="1"/>
  <c r="G1365" i="1"/>
  <c r="H1367" i="1"/>
  <c r="G1367" i="1"/>
  <c r="H1369" i="1"/>
  <c r="G1369" i="1"/>
  <c r="H1371" i="1"/>
  <c r="G1371" i="1"/>
  <c r="H1373" i="1"/>
  <c r="G1373" i="1"/>
  <c r="H1375" i="1"/>
  <c r="G1375" i="1"/>
  <c r="H1377" i="1"/>
  <c r="G1377" i="1"/>
  <c r="H1379" i="1"/>
  <c r="G1379" i="1"/>
  <c r="H1381" i="1"/>
  <c r="G1381"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09" i="1"/>
  <c r="G1409" i="1"/>
  <c r="H1411" i="1"/>
  <c r="G1411" i="1"/>
  <c r="H1413" i="1"/>
  <c r="G1413" i="1"/>
  <c r="H1415" i="1"/>
  <c r="G1415" i="1"/>
  <c r="H1417" i="1"/>
  <c r="G1417" i="1"/>
  <c r="H1419" i="1"/>
  <c r="G1419" i="1"/>
  <c r="H1421" i="1"/>
  <c r="G1421" i="1"/>
  <c r="H1425" i="1"/>
  <c r="G1425" i="1"/>
  <c r="H1427" i="1"/>
  <c r="G1427" i="1"/>
  <c r="H1429" i="1"/>
  <c r="G1429" i="1"/>
  <c r="H1431" i="1"/>
  <c r="G1431" i="1"/>
  <c r="H1433" i="1"/>
  <c r="G1433" i="1"/>
  <c r="H1437" i="1"/>
  <c r="G1437" i="1"/>
  <c r="H1439" i="1"/>
  <c r="G1439" i="1"/>
  <c r="H1441" i="1"/>
  <c r="G1441" i="1"/>
  <c r="H1443" i="1"/>
  <c r="G1443" i="1"/>
  <c r="H1445" i="1"/>
  <c r="G1445" i="1"/>
  <c r="G1463" i="1"/>
  <c r="J1463" i="1"/>
  <c r="G1465" i="1"/>
  <c r="J1465" i="1"/>
  <c r="G1467" i="1"/>
  <c r="J1467" i="1"/>
  <c r="G1472" i="1"/>
  <c r="G1474" i="1"/>
  <c r="G1485" i="1"/>
  <c r="H1492" i="1"/>
  <c r="G1492" i="1"/>
  <c r="G1501" i="1"/>
  <c r="H1508" i="1"/>
  <c r="G1508" i="1"/>
  <c r="G1522" i="1"/>
  <c r="H1526" i="1"/>
  <c r="G1526" i="1"/>
  <c r="H1534" i="1"/>
  <c r="G1534" i="1"/>
  <c r="H1542" i="1"/>
  <c r="G1542" i="1"/>
  <c r="H1550" i="1"/>
  <c r="G1550" i="1"/>
  <c r="H1558" i="1"/>
  <c r="G1558" i="1"/>
  <c r="H1566" i="1"/>
  <c r="G1566" i="1"/>
  <c r="H1574" i="1"/>
  <c r="G1574" i="1"/>
  <c r="E50" i="4"/>
  <c r="D46" i="1" s="1"/>
  <c r="F125" i="4"/>
  <c r="D124" i="4"/>
  <c r="G297" i="9"/>
  <c r="E297" i="9" s="1"/>
  <c r="H29" i="3"/>
  <c r="K1432" i="9"/>
  <c r="G295" i="9"/>
  <c r="E295" i="9" s="1"/>
  <c r="B295" i="9" s="1"/>
  <c r="I34" i="3"/>
  <c r="G1446" i="1"/>
  <c r="J1446" i="1"/>
  <c r="G1448" i="1"/>
  <c r="J1448" i="1"/>
  <c r="G1450" i="1"/>
  <c r="J1450" i="1"/>
  <c r="G1452" i="1"/>
  <c r="J1452" i="1"/>
  <c r="H1504" i="1"/>
  <c r="G1504" i="1"/>
  <c r="G1569" i="1"/>
  <c r="H1569" i="1"/>
  <c r="C61" i="1"/>
  <c r="C1013" i="1"/>
  <c r="H1263" i="1"/>
  <c r="H1267" i="1"/>
  <c r="H1271" i="1"/>
  <c r="H1275" i="1"/>
  <c r="H1279" i="1"/>
  <c r="H1283" i="1"/>
  <c r="H1287" i="1"/>
  <c r="H1291" i="1"/>
  <c r="H1295" i="1"/>
  <c r="H1303" i="1"/>
  <c r="H1307" i="1"/>
  <c r="H1311" i="1"/>
  <c r="H1315" i="1"/>
  <c r="H1319" i="1"/>
  <c r="H1323" i="1"/>
  <c r="H1327" i="1"/>
  <c r="H1331" i="1"/>
  <c r="H1335" i="1"/>
  <c r="H1339" i="1"/>
  <c r="H1343" i="1"/>
  <c r="H1347" i="1"/>
  <c r="H1351" i="1"/>
  <c r="H1355" i="1"/>
  <c r="H1359" i="1"/>
  <c r="H1446" i="1"/>
  <c r="G1447" i="1"/>
  <c r="I1447" i="1" s="1"/>
  <c r="H1448" i="1"/>
  <c r="G1449" i="1"/>
  <c r="I1449" i="1" s="1"/>
  <c r="H1450" i="1"/>
  <c r="G1451" i="1"/>
  <c r="I1451" i="1" s="1"/>
  <c r="H1452" i="1"/>
  <c r="G1456" i="1"/>
  <c r="I1456" i="1" s="1"/>
  <c r="J1456" i="1"/>
  <c r="G1458" i="1"/>
  <c r="I1458" i="1" s="1"/>
  <c r="J1458" i="1"/>
  <c r="G1460" i="1"/>
  <c r="I1460" i="1" s="1"/>
  <c r="J1460" i="1"/>
  <c r="H1470" i="1"/>
  <c r="G1476" i="1"/>
  <c r="I1476" i="1" s="1"/>
  <c r="J1476" i="1"/>
  <c r="G1478" i="1"/>
  <c r="I1478" i="1" s="1"/>
  <c r="J1478" i="1"/>
  <c r="H11" i="3"/>
  <c r="H1480" i="1"/>
  <c r="G1480" i="1"/>
  <c r="G1489" i="1"/>
  <c r="H1496" i="1"/>
  <c r="G1496" i="1"/>
  <c r="G1505" i="1"/>
  <c r="G1514" i="1"/>
  <c r="H1517" i="1"/>
  <c r="G1519" i="1"/>
  <c r="D224" i="4"/>
  <c r="E420" i="4"/>
  <c r="H292" i="9"/>
  <c r="E176" i="5"/>
  <c r="G1299" i="1"/>
  <c r="H1488" i="1"/>
  <c r="G1488" i="1"/>
  <c r="G1545" i="1"/>
  <c r="H1545" i="1"/>
  <c r="G1553" i="1"/>
  <c r="H1553" i="1"/>
  <c r="G1561" i="1"/>
  <c r="H1561" i="1"/>
  <c r="C58" i="1"/>
  <c r="C87" i="1"/>
  <c r="C130" i="1"/>
  <c r="C454" i="1"/>
  <c r="C457" i="1"/>
  <c r="C532" i="1"/>
  <c r="C561" i="1"/>
  <c r="D159" i="1"/>
  <c r="D991" i="1"/>
  <c r="H1262" i="1"/>
  <c r="G1264" i="1"/>
  <c r="H1266" i="1"/>
  <c r="G1268" i="1"/>
  <c r="H1270" i="1"/>
  <c r="G1272" i="1"/>
  <c r="H1274" i="1"/>
  <c r="G1276" i="1"/>
  <c r="H1278" i="1"/>
  <c r="G1280" i="1"/>
  <c r="H1282" i="1"/>
  <c r="G1284" i="1"/>
  <c r="H1286" i="1"/>
  <c r="G1288" i="1"/>
  <c r="H1290" i="1"/>
  <c r="G1292" i="1"/>
  <c r="H1294" i="1"/>
  <c r="G1296" i="1"/>
  <c r="H1298" i="1"/>
  <c r="G1300" i="1"/>
  <c r="H1302" i="1"/>
  <c r="G1304" i="1"/>
  <c r="H1306" i="1"/>
  <c r="G1308" i="1"/>
  <c r="H1310" i="1"/>
  <c r="G1312" i="1"/>
  <c r="H1314" i="1"/>
  <c r="G1316" i="1"/>
  <c r="H1318" i="1"/>
  <c r="G1320" i="1"/>
  <c r="H1322" i="1"/>
  <c r="G1324" i="1"/>
  <c r="H1326" i="1"/>
  <c r="G1328" i="1"/>
  <c r="H1330" i="1"/>
  <c r="G1332" i="1"/>
  <c r="H1334" i="1"/>
  <c r="G1336" i="1"/>
  <c r="H1338" i="1"/>
  <c r="G1340" i="1"/>
  <c r="H1342" i="1"/>
  <c r="G1344" i="1"/>
  <c r="H1346" i="1"/>
  <c r="G1348" i="1"/>
  <c r="H1350" i="1"/>
  <c r="G1352" i="1"/>
  <c r="H1354" i="1"/>
  <c r="G1356" i="1"/>
  <c r="H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H1436" i="1"/>
  <c r="G1436" i="1"/>
  <c r="H1438" i="1"/>
  <c r="G1438" i="1"/>
  <c r="I1440" i="1"/>
  <c r="I1442" i="1"/>
  <c r="I1444" i="1"/>
  <c r="J1445" i="1"/>
  <c r="H1454" i="1"/>
  <c r="H1463" i="1"/>
  <c r="H1465" i="1"/>
  <c r="H1467" i="1"/>
  <c r="H1469" i="1"/>
  <c r="G1471" i="1"/>
  <c r="I1471" i="1" s="1"/>
  <c r="J1471" i="1"/>
  <c r="H1472" i="1"/>
  <c r="G1473" i="1"/>
  <c r="I1473" i="1" s="1"/>
  <c r="J1473" i="1"/>
  <c r="H1474" i="1"/>
  <c r="H1484" i="1"/>
  <c r="G1484" i="1"/>
  <c r="G1493" i="1"/>
  <c r="H1500" i="1"/>
  <c r="G1500" i="1"/>
  <c r="H1509" i="1"/>
  <c r="G1511" i="1"/>
  <c r="H1531" i="1"/>
  <c r="G1531" i="1"/>
  <c r="H1539" i="1"/>
  <c r="G1539" i="1"/>
  <c r="H1547" i="1"/>
  <c r="G1547" i="1"/>
  <c r="H1555" i="1"/>
  <c r="G1555" i="1"/>
  <c r="H1563" i="1"/>
  <c r="G1563" i="1"/>
  <c r="H1571" i="1"/>
  <c r="G1571" i="1"/>
  <c r="F590" i="4"/>
  <c r="D580" i="4"/>
  <c r="F594" i="4"/>
  <c r="D593" i="4"/>
  <c r="H287" i="9"/>
  <c r="E146" i="5"/>
  <c r="D1124" i="1" s="1"/>
  <c r="F352" i="4"/>
  <c r="D351" i="4"/>
  <c r="E528" i="4"/>
  <c r="D190" i="5"/>
  <c r="F191" i="5"/>
  <c r="D258" i="5"/>
  <c r="F259" i="5"/>
  <c r="H1577" i="1"/>
  <c r="G1579" i="1"/>
  <c r="G175" i="9"/>
  <c r="E175" i="9" s="1"/>
  <c r="B175" i="9" s="1"/>
  <c r="D50" i="4"/>
  <c r="D106" i="4"/>
  <c r="F153" i="4"/>
  <c r="D152" i="4"/>
  <c r="D263" i="4"/>
  <c r="F300" i="4"/>
  <c r="D299" i="4"/>
  <c r="E351" i="4"/>
  <c r="F530" i="4"/>
  <c r="D529" i="4"/>
  <c r="D7" i="4"/>
  <c r="F169" i="4"/>
  <c r="D163" i="4"/>
  <c r="F197" i="4"/>
  <c r="D196" i="4"/>
  <c r="E299" i="4"/>
  <c r="D363" i="4"/>
  <c r="E644" i="4"/>
  <c r="D638" i="1" s="1"/>
  <c r="D421" i="4"/>
  <c r="D515" i="4"/>
  <c r="E7" i="5"/>
  <c r="F135" i="5"/>
  <c r="D134" i="5"/>
  <c r="E141" i="6"/>
  <c r="F130" i="6"/>
  <c r="D129" i="6"/>
  <c r="D12" i="5"/>
  <c r="D69" i="5"/>
  <c r="D78" i="5"/>
  <c r="D237" i="5"/>
  <c r="F6" i="6"/>
  <c r="D35" i="6"/>
  <c r="D114" i="6"/>
  <c r="B21" i="9"/>
  <c r="E31" i="9"/>
  <c r="B31" i="9" s="1"/>
  <c r="E47" i="9"/>
  <c r="B47" i="9" s="1"/>
  <c r="E79" i="9"/>
  <c r="B79" i="9" s="1"/>
  <c r="G286" i="9"/>
  <c r="E286" i="9" s="1"/>
  <c r="B286" i="9" s="1"/>
  <c r="D87" i="5"/>
  <c r="G289" i="9"/>
  <c r="E289" i="9" s="1"/>
  <c r="B289" i="9" s="1"/>
  <c r="D176" i="5"/>
  <c r="D89" i="6"/>
  <c r="G176" i="9"/>
  <c r="E176" i="9" s="1"/>
  <c r="B176" i="9" s="1"/>
  <c r="E27" i="9"/>
  <c r="B27" i="9" s="1"/>
  <c r="B33" i="9"/>
  <c r="E43" i="9"/>
  <c r="B43" i="9" s="1"/>
  <c r="B49" i="9"/>
  <c r="E59" i="9"/>
  <c r="B59" i="9" s="1"/>
  <c r="B65" i="9"/>
  <c r="E75" i="9"/>
  <c r="B75" i="9" s="1"/>
  <c r="B81" i="9"/>
  <c r="E91" i="9"/>
  <c r="B91" i="9" s="1"/>
  <c r="B116" i="9"/>
  <c r="D625" i="4"/>
  <c r="G287" i="9"/>
  <c r="E287" i="9" s="1"/>
  <c r="B287" i="9" s="1"/>
  <c r="F149" i="5"/>
  <c r="G292" i="9"/>
  <c r="E292" i="9" s="1"/>
  <c r="B292" i="9" s="1"/>
  <c r="F206" i="5"/>
  <c r="G294" i="9"/>
  <c r="E294" i="9" s="1"/>
  <c r="E23" i="9"/>
  <c r="B23" i="9" s="1"/>
  <c r="E39" i="9"/>
  <c r="B39" i="9" s="1"/>
  <c r="B45" i="9"/>
  <c r="E55" i="9"/>
  <c r="B55" i="9" s="1"/>
  <c r="B61" i="9"/>
  <c r="E71" i="9"/>
  <c r="B71" i="9" s="1"/>
  <c r="B77" i="9"/>
  <c r="E87" i="9"/>
  <c r="B87" i="9" s="1"/>
  <c r="B93" i="9"/>
  <c r="E102" i="9"/>
  <c r="B102" i="9" s="1"/>
  <c r="E110" i="9"/>
  <c r="B110" i="9" s="1"/>
  <c r="B119" i="9"/>
  <c r="B123" i="9"/>
  <c r="B127" i="9"/>
  <c r="B131" i="9"/>
  <c r="B135" i="9"/>
  <c r="B139" i="9"/>
  <c r="G166" i="9"/>
  <c r="E166" i="9" s="1"/>
  <c r="B166" i="9" s="1"/>
  <c r="G168" i="9"/>
  <c r="E168" i="9" s="1"/>
  <c r="B168" i="9" s="1"/>
  <c r="G170" i="9"/>
  <c r="E170" i="9" s="1"/>
  <c r="B170" i="9" s="1"/>
  <c r="G172" i="9"/>
  <c r="E172" i="9" s="1"/>
  <c r="B172" i="9" s="1"/>
  <c r="G174" i="9"/>
  <c r="E174" i="9" s="1"/>
  <c r="B174" i="9" s="1"/>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77" i="9"/>
  <c r="E177" i="9" s="1"/>
  <c r="B177" i="9" s="1"/>
  <c r="G181" i="9"/>
  <c r="E181" i="9" s="1"/>
  <c r="B181" i="9" s="1"/>
  <c r="G178" i="9"/>
  <c r="E178" i="9" s="1"/>
  <c r="B178" i="9" s="1"/>
  <c r="G164" i="9"/>
  <c r="E164" i="9" s="1"/>
  <c r="B164" i="9" s="1"/>
  <c r="G163" i="9"/>
  <c r="E163" i="9" s="1"/>
  <c r="B163" i="9" s="1"/>
  <c r="G162" i="9"/>
  <c r="E162" i="9" s="1"/>
  <c r="B162" i="9" s="1"/>
  <c r="G161" i="9"/>
  <c r="E161" i="9" s="1"/>
  <c r="B161" i="9" s="1"/>
  <c r="G160" i="9"/>
  <c r="E160" i="9" s="1"/>
  <c r="B160" i="9" s="1"/>
  <c r="G179" i="9"/>
  <c r="E179" i="9" s="1"/>
  <c r="B179" i="9" s="1"/>
  <c r="I10" i="9"/>
  <c r="G165" i="9"/>
  <c r="E165" i="9" s="1"/>
  <c r="B165" i="9" s="1"/>
  <c r="G182" i="9"/>
  <c r="E182" i="9" s="1"/>
  <c r="B182" i="9" s="1"/>
  <c r="B264" i="9"/>
  <c r="B215" i="9"/>
  <c r="B216" i="9"/>
  <c r="F229" i="9"/>
  <c r="B229" i="9" s="1"/>
  <c r="B234" i="9"/>
  <c r="F237" i="9"/>
  <c r="B237" i="9" s="1"/>
  <c r="B244" i="9"/>
  <c r="F249" i="9"/>
  <c r="B249" i="9" s="1"/>
  <c r="F257" i="9"/>
  <c r="B257" i="9" s="1"/>
  <c r="F265" i="9"/>
  <c r="B265" i="9" s="1"/>
  <c r="F217" i="9"/>
  <c r="B217" i="9" s="1"/>
  <c r="B231" i="9"/>
  <c r="B232" i="9"/>
  <c r="B239" i="9"/>
  <c r="B252" i="9"/>
  <c r="B259" i="9"/>
  <c r="B260" i="9"/>
  <c r="B288" i="9"/>
  <c r="E290" i="9"/>
  <c r="B290" i="9" s="1"/>
  <c r="E151" i="4" l="1"/>
  <c r="E289" i="4" s="1"/>
  <c r="D285" i="1" s="1"/>
  <c r="E6" i="4"/>
  <c r="F643" i="4"/>
  <c r="C637" i="1"/>
  <c r="C78" i="1"/>
  <c r="G78" i="1" s="1"/>
  <c r="F87" i="5"/>
  <c r="C1065" i="1"/>
  <c r="F114" i="6"/>
  <c r="H27" i="3"/>
  <c r="C1408" i="1"/>
  <c r="F78" i="5"/>
  <c r="C1056" i="1"/>
  <c r="F129" i="6"/>
  <c r="C1423" i="1"/>
  <c r="G638" i="1"/>
  <c r="H638" i="1"/>
  <c r="F529" i="4"/>
  <c r="D528" i="4"/>
  <c r="C523" i="1"/>
  <c r="F106" i="4"/>
  <c r="C102" i="1"/>
  <c r="G291" i="9"/>
  <c r="E291" i="9" s="1"/>
  <c r="B291" i="9" s="1"/>
  <c r="F190" i="5"/>
  <c r="C1167" i="1"/>
  <c r="H1124" i="1"/>
  <c r="G1124" i="1"/>
  <c r="G454" i="1"/>
  <c r="H454" i="1"/>
  <c r="H58" i="1"/>
  <c r="G58" i="1"/>
  <c r="N3" i="9"/>
  <c r="H61" i="1"/>
  <c r="G61" i="1"/>
  <c r="I1450" i="1"/>
  <c r="I1446" i="1"/>
  <c r="I1472" i="1"/>
  <c r="I1465" i="1"/>
  <c r="F459" i="4"/>
  <c r="C453" i="1"/>
  <c r="F133" i="4"/>
  <c r="C129" i="1"/>
  <c r="F625" i="4"/>
  <c r="C619" i="1"/>
  <c r="F89" i="6"/>
  <c r="C1383" i="1"/>
  <c r="F35" i="6"/>
  <c r="H25" i="3"/>
  <c r="C1329" i="1"/>
  <c r="F69" i="5"/>
  <c r="D68" i="5"/>
  <c r="C1047" i="1"/>
  <c r="I20" i="3"/>
  <c r="D985" i="1"/>
  <c r="F363" i="4"/>
  <c r="C358" i="1"/>
  <c r="F163" i="4"/>
  <c r="C159" i="1"/>
  <c r="F263" i="4"/>
  <c r="C259" i="1"/>
  <c r="F50" i="4"/>
  <c r="C46" i="1"/>
  <c r="E636" i="4"/>
  <c r="D630" i="1" s="1"/>
  <c r="D522" i="1"/>
  <c r="F580" i="4"/>
  <c r="C574" i="1"/>
  <c r="H991" i="1"/>
  <c r="G991" i="1"/>
  <c r="G561" i="1"/>
  <c r="H561" i="1"/>
  <c r="H130" i="1"/>
  <c r="G130" i="1"/>
  <c r="E635" i="4"/>
  <c r="D629" i="1" s="1"/>
  <c r="D414" i="1"/>
  <c r="B297" i="9"/>
  <c r="E296" i="9"/>
  <c r="I10" i="3" s="1"/>
  <c r="I1443" i="1"/>
  <c r="I1439" i="1"/>
  <c r="H22" i="3"/>
  <c r="F176" i="5"/>
  <c r="D175" i="5"/>
  <c r="C1153" i="1"/>
  <c r="F12" i="5"/>
  <c r="C990" i="1"/>
  <c r="I28" i="3"/>
  <c r="D1435" i="1"/>
  <c r="F515" i="4"/>
  <c r="C509" i="1"/>
  <c r="E298" i="4"/>
  <c r="D294" i="1"/>
  <c r="E350" i="4"/>
  <c r="D346" i="1"/>
  <c r="H20" i="9"/>
  <c r="D151" i="4"/>
  <c r="G20" i="9"/>
  <c r="F152" i="4"/>
  <c r="C148" i="1"/>
  <c r="F258" i="5"/>
  <c r="C1235" i="1"/>
  <c r="D350" i="4"/>
  <c r="F351" i="4"/>
  <c r="C346" i="1"/>
  <c r="E68" i="5"/>
  <c r="H532" i="1"/>
  <c r="G532" i="1"/>
  <c r="G87" i="1"/>
  <c r="H87" i="1"/>
  <c r="F224" i="4"/>
  <c r="C220" i="1"/>
  <c r="I1452" i="1"/>
  <c r="I1448" i="1"/>
  <c r="F124" i="4"/>
  <c r="C120" i="1"/>
  <c r="I1467" i="1"/>
  <c r="I1463" i="1"/>
  <c r="B191" i="9"/>
  <c r="F212" i="9"/>
  <c r="B212" i="9" s="1"/>
  <c r="E293" i="9"/>
  <c r="I11" i="3" s="1"/>
  <c r="B294" i="9"/>
  <c r="D141" i="6"/>
  <c r="F237" i="5"/>
  <c r="H23" i="3"/>
  <c r="C1214" i="1"/>
  <c r="D7" i="5"/>
  <c r="F134" i="5"/>
  <c r="C1112" i="1"/>
  <c r="D420" i="4"/>
  <c r="F421" i="4"/>
  <c r="C415" i="1"/>
  <c r="F196" i="4"/>
  <c r="C192" i="1"/>
  <c r="F7" i="4"/>
  <c r="D6" i="4"/>
  <c r="C3" i="1"/>
  <c r="D298" i="4"/>
  <c r="F299" i="4"/>
  <c r="C294" i="1"/>
  <c r="F593" i="4"/>
  <c r="C587" i="1"/>
  <c r="H457" i="1"/>
  <c r="G457" i="1"/>
  <c r="E175" i="5"/>
  <c r="D1152" i="1" s="1"/>
  <c r="I22" i="3"/>
  <c r="D1153" i="1"/>
  <c r="H1013" i="1"/>
  <c r="G1013" i="1"/>
  <c r="I1474" i="1"/>
  <c r="I1441" i="1"/>
  <c r="D147" i="1" l="1"/>
  <c r="E290" i="4"/>
  <c r="D286" i="1" s="1"/>
  <c r="E291" i="4"/>
  <c r="D287" i="1" s="1"/>
  <c r="I17" i="3"/>
  <c r="D2" i="1"/>
  <c r="H78" i="1"/>
  <c r="I16" i="3"/>
  <c r="E412" i="4"/>
  <c r="E639" i="4" s="1"/>
  <c r="H637" i="1"/>
  <c r="G637" i="1"/>
  <c r="E20" i="9"/>
  <c r="E19" i="9" s="1"/>
  <c r="H587" i="1"/>
  <c r="G587" i="1"/>
  <c r="D1046" i="1"/>
  <c r="I21" i="3"/>
  <c r="H17" i="3"/>
  <c r="F151" i="4"/>
  <c r="D289" i="4"/>
  <c r="D290" i="4" s="1"/>
  <c r="C147" i="1"/>
  <c r="G1153" i="1"/>
  <c r="H1153" i="1"/>
  <c r="H46" i="1"/>
  <c r="G46" i="1"/>
  <c r="H159" i="1"/>
  <c r="G159" i="1"/>
  <c r="H453" i="1"/>
  <c r="G453" i="1"/>
  <c r="G1167" i="1"/>
  <c r="H1167" i="1"/>
  <c r="G1056" i="1"/>
  <c r="H1056" i="1"/>
  <c r="D412" i="4"/>
  <c r="F6" i="4"/>
  <c r="H16" i="3"/>
  <c r="C2" i="1"/>
  <c r="H120" i="1"/>
  <c r="G120" i="1"/>
  <c r="H220" i="1"/>
  <c r="G220" i="1"/>
  <c r="G148" i="1"/>
  <c r="H148" i="1"/>
  <c r="E407" i="4"/>
  <c r="D402" i="1" s="1"/>
  <c r="D293" i="1"/>
  <c r="F175" i="5"/>
  <c r="C1152" i="1"/>
  <c r="H1383" i="1"/>
  <c r="G1383" i="1"/>
  <c r="H523" i="1"/>
  <c r="G523" i="1"/>
  <c r="G1065" i="1"/>
  <c r="H1065" i="1"/>
  <c r="D407" i="4"/>
  <c r="C293" i="1"/>
  <c r="F298" i="4"/>
  <c r="F420" i="4"/>
  <c r="D635" i="4"/>
  <c r="C414" i="1"/>
  <c r="G1235" i="1"/>
  <c r="H1235" i="1"/>
  <c r="H3" i="1"/>
  <c r="G3" i="1"/>
  <c r="G1112" i="1"/>
  <c r="H1112" i="1"/>
  <c r="H346" i="1"/>
  <c r="G346" i="1"/>
  <c r="H574" i="1"/>
  <c r="G574" i="1"/>
  <c r="H21" i="3"/>
  <c r="F68" i="5"/>
  <c r="C1046" i="1"/>
  <c r="G294" i="1"/>
  <c r="H294" i="1"/>
  <c r="G415" i="1"/>
  <c r="H415" i="1"/>
  <c r="F7" i="5"/>
  <c r="D6" i="5"/>
  <c r="H20" i="3"/>
  <c r="C985" i="1"/>
  <c r="F141" i="6"/>
  <c r="H28" i="3"/>
  <c r="C1435" i="1"/>
  <c r="G299" i="9"/>
  <c r="E299" i="9" s="1"/>
  <c r="F350" i="4"/>
  <c r="D408" i="4"/>
  <c r="C345" i="1"/>
  <c r="H509" i="1"/>
  <c r="G509" i="1"/>
  <c r="G990" i="1"/>
  <c r="H990" i="1"/>
  <c r="H259" i="1"/>
  <c r="G259" i="1"/>
  <c r="H358" i="1"/>
  <c r="G358" i="1"/>
  <c r="E6" i="5"/>
  <c r="G1329" i="1"/>
  <c r="H1329" i="1"/>
  <c r="H9" i="3"/>
  <c r="H129" i="1"/>
  <c r="G129" i="1"/>
  <c r="D636" i="4"/>
  <c r="F528" i="4"/>
  <c r="C522" i="1"/>
  <c r="H1423" i="1"/>
  <c r="G1423" i="1"/>
  <c r="H1408" i="1"/>
  <c r="G1408" i="1"/>
  <c r="H192" i="1"/>
  <c r="G192" i="1"/>
  <c r="G1214" i="1"/>
  <c r="H1214" i="1"/>
  <c r="E408" i="4"/>
  <c r="D403" i="1" s="1"/>
  <c r="D345" i="1"/>
  <c r="E413" i="4"/>
  <c r="G1047" i="1"/>
  <c r="H1047" i="1"/>
  <c r="H619" i="1"/>
  <c r="G619" i="1"/>
  <c r="H102" i="1"/>
  <c r="G102" i="1"/>
  <c r="B20" i="9" l="1"/>
  <c r="D407" i="1"/>
  <c r="E640" i="4"/>
  <c r="E641" i="4" s="1"/>
  <c r="E415" i="4"/>
  <c r="D410" i="1" s="1"/>
  <c r="D408" i="1"/>
  <c r="G1046" i="1"/>
  <c r="H1046" i="1"/>
  <c r="F290" i="4"/>
  <c r="C286" i="1"/>
  <c r="H147" i="1"/>
  <c r="G147" i="1"/>
  <c r="H522" i="1"/>
  <c r="G522" i="1"/>
  <c r="H276" i="9"/>
  <c r="D984" i="1"/>
  <c r="E298" i="9"/>
  <c r="B299" i="9"/>
  <c r="G985" i="1"/>
  <c r="H985" i="1"/>
  <c r="H414" i="1"/>
  <c r="G414" i="1"/>
  <c r="G293" i="1"/>
  <c r="H293" i="1"/>
  <c r="H1152" i="1"/>
  <c r="G1152" i="1"/>
  <c r="D291" i="4"/>
  <c r="F289" i="4"/>
  <c r="D413" i="4"/>
  <c r="D414" i="4" s="1"/>
  <c r="C285" i="1"/>
  <c r="H345" i="1"/>
  <c r="G345" i="1"/>
  <c r="F635" i="4"/>
  <c r="C629" i="1"/>
  <c r="C402" i="1"/>
  <c r="F407" i="4"/>
  <c r="I9" i="3"/>
  <c r="K3" i="9"/>
  <c r="H1435" i="1"/>
  <c r="G1435" i="1"/>
  <c r="E414" i="4"/>
  <c r="D409" i="1" s="1"/>
  <c r="F636" i="4"/>
  <c r="C630" i="1"/>
  <c r="F408" i="4"/>
  <c r="C403" i="1"/>
  <c r="G282" i="9"/>
  <c r="E282" i="9" s="1"/>
  <c r="B282" i="9" s="1"/>
  <c r="G276" i="9"/>
  <c r="E276" i="9" s="1"/>
  <c r="F6" i="5"/>
  <c r="C984" i="1"/>
  <c r="D633" i="1"/>
  <c r="G2" i="1"/>
  <c r="H2" i="1"/>
  <c r="D639" i="4"/>
  <c r="F412" i="4"/>
  <c r="C407" i="1"/>
  <c r="F414" i="4" l="1"/>
  <c r="C409" i="1"/>
  <c r="F413" i="4"/>
  <c r="D640" i="4"/>
  <c r="D641" i="4" s="1"/>
  <c r="D415" i="4"/>
  <c r="C408" i="1"/>
  <c r="F639" i="4"/>
  <c r="C633" i="1"/>
  <c r="E275" i="9"/>
  <c r="B276" i="9"/>
  <c r="H630" i="1"/>
  <c r="G630" i="1"/>
  <c r="G402" i="1"/>
  <c r="H402" i="1"/>
  <c r="F291" i="4"/>
  <c r="C287" i="1"/>
  <c r="H629" i="1"/>
  <c r="G629" i="1"/>
  <c r="G285" i="1"/>
  <c r="H285" i="1"/>
  <c r="H286" i="1"/>
  <c r="G286" i="1"/>
  <c r="D635" i="1"/>
  <c r="H407" i="1"/>
  <c r="G407" i="1"/>
  <c r="H8" i="3"/>
  <c r="H984" i="1"/>
  <c r="G984" i="1"/>
  <c r="H403" i="1"/>
  <c r="G403" i="1"/>
  <c r="E642" i="4"/>
  <c r="E645" i="4" s="1"/>
  <c r="D634" i="1"/>
  <c r="M3" i="9" l="1"/>
  <c r="I8" i="3"/>
  <c r="I18" i="3"/>
  <c r="D639" i="1"/>
  <c r="D642" i="4"/>
  <c r="D645" i="4" s="1"/>
  <c r="F640" i="4"/>
  <c r="C634" i="1"/>
  <c r="F641" i="4"/>
  <c r="C635" i="1"/>
  <c r="G408" i="1"/>
  <c r="H408" i="1"/>
  <c r="H409" i="1"/>
  <c r="G409" i="1"/>
  <c r="E646" i="4"/>
  <c r="D636" i="1"/>
  <c r="G287" i="1"/>
  <c r="H287" i="1"/>
  <c r="H633" i="1"/>
  <c r="G633" i="1"/>
  <c r="F415" i="4"/>
  <c r="C410" i="1"/>
  <c r="I19" i="3" l="1"/>
  <c r="D640" i="1"/>
  <c r="H634" i="1"/>
  <c r="G634" i="1"/>
  <c r="G635" i="1"/>
  <c r="H635" i="1"/>
  <c r="H18" i="3"/>
  <c r="F645" i="4"/>
  <c r="C639" i="1"/>
  <c r="H410" i="1"/>
  <c r="G410" i="1"/>
  <c r="D646" i="4"/>
  <c r="F642" i="4"/>
  <c r="C636" i="1"/>
  <c r="H19" i="3" l="1"/>
  <c r="F646" i="4"/>
  <c r="C640" i="1"/>
  <c r="H636" i="1"/>
  <c r="G636" i="1"/>
  <c r="H7" i="3"/>
  <c r="G639" i="1"/>
  <c r="H639" i="1"/>
  <c r="H640" i="1" l="1"/>
  <c r="G640" i="1"/>
  <c r="J3" i="9"/>
  <c r="I7" i="3"/>
  <c r="M272" i="9" l="1"/>
  <c r="L272" i="9"/>
  <c r="H18" i="9"/>
  <c r="G18" i="9"/>
  <c r="M16" i="9"/>
  <c r="K13" i="9"/>
  <c r="J10" i="9"/>
  <c r="I7" i="9"/>
  <c r="K9" i="9"/>
  <c r="J6" i="9"/>
  <c r="L15" i="9"/>
  <c r="K5" i="9"/>
  <c r="H17" i="9"/>
  <c r="I11" i="9"/>
  <c r="J7" i="9"/>
  <c r="I12" i="9"/>
  <c r="I5" i="9"/>
  <c r="K11" i="9"/>
  <c r="H16" i="9"/>
  <c r="K8" i="9"/>
  <c r="J13" i="9"/>
  <c r="I6" i="9"/>
  <c r="G17" i="9"/>
  <c r="I8" i="9"/>
  <c r="M15" i="9"/>
  <c r="K7" i="9"/>
  <c r="J12" i="9"/>
  <c r="J17" i="9"/>
  <c r="J9" i="9"/>
  <c r="H15" i="9"/>
  <c r="I17" i="9"/>
  <c r="G15" i="9"/>
  <c r="K12" i="9"/>
  <c r="K10" i="9"/>
  <c r="G16" i="9"/>
  <c r="E16" i="9" s="1"/>
  <c r="J8" i="9"/>
  <c r="I13" i="9"/>
  <c r="J5" i="9"/>
  <c r="L16" i="9"/>
  <c r="K6" i="9"/>
  <c r="J11" i="9"/>
  <c r="I9" i="9"/>
  <c r="E18" i="9" l="1"/>
  <c r="B18" i="9" s="1"/>
  <c r="E9" i="9"/>
  <c r="B9" i="9" s="1"/>
  <c r="F272" i="9"/>
  <c r="F19" i="9" s="1"/>
  <c r="E13" i="9"/>
  <c r="B13" i="9" s="1"/>
  <c r="F16" i="9"/>
  <c r="B16" i="9" s="1"/>
  <c r="E6" i="9"/>
  <c r="B6" i="9" s="1"/>
  <c r="E8" i="9"/>
  <c r="B8" i="9" s="1"/>
  <c r="E12" i="9"/>
  <c r="B12" i="9" s="1"/>
  <c r="E7" i="9"/>
  <c r="B7" i="9" s="1"/>
  <c r="E15" i="9"/>
  <c r="E17" i="9"/>
  <c r="B17" i="9" s="1"/>
  <c r="F15" i="9"/>
  <c r="E10" i="9"/>
  <c r="B10" i="9" s="1"/>
  <c r="E11" i="9"/>
  <c r="B11" i="9" s="1"/>
  <c r="E5" i="9"/>
  <c r="B272" i="9" l="1"/>
  <c r="F14" i="9"/>
  <c r="F3" i="9" s="1"/>
  <c r="B15" i="9"/>
  <c r="E14" i="9"/>
  <c r="E4" i="9"/>
  <c r="B5"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<sst xmlns="http://schemas.openxmlformats.org/spreadsheetml/2006/main" count="4313" uniqueCount="3393">
  <si>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</si>
  <si>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</si>
  <si>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</si>
  <si>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</si>
  <si>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</si>
  <si>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</si>
  <si>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</si>
  <si>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</si>
  <si>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</si>
  <si>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</si>
  <si>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</si>
  <si>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</si>
  <si>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</si>
  <si>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</si>
  <si>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</si>
  <si>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</si>
  <si>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</si>
  <si>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</si>
  <si>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</si>
  <si>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</si>
  <si>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</si>
  <si>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</si>
  <si>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</si>
  <si>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</si>
  <si>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</si>
  <si>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</si>
  <si>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</si>
  <si>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</si>
  <si>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</si>
  <si>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</si>
  <si>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</si>
  <si>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JAVNA VATROGASNA POSTROJBA ČEPIN</t>
  </si>
  <si>
    <t>BILANCA</t>
  </si>
  <si>
    <t>RAS funkcijski</t>
  </si>
  <si>
    <t>Razina:</t>
  </si>
  <si>
    <t>31</t>
  </si>
  <si>
    <t>P-VRIO</t>
  </si>
  <si>
    <t>OBVEZE</t>
  </si>
  <si>
    <t>Oznaka razdoblja:</t>
  </si>
  <si>
    <t>2022-09</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</si>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</sst>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1535493</v>
      </c>
      <c r="D2" s="6">
        <f>'PR-RAS'!E6</f>
        <v>1451124.4300000002</v>
      </c>
      <c r="E2" s="6">
        <v>0</v>
      </c>
      <c r="F2" s="6">
        <v>0</v>
      </c>
      <c r="G2" s="7">
        <f t="shared" ref="G2:G264" si="0">(B2/1000)*(C2*1+D2*2)</f>
        <v>4437.7418600000001</v>
      </c>
      <c r="H2" s="7">
        <f t="shared" ref="H2:H264" si="1">ABS(C2-ROUND(C2,0))+ABS(D2-ROUND(D2,0))</f>
        <v>0.43000000016763806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60770</v>
      </c>
      <c r="D46" s="1">
        <f>'PR-RAS'!E50</f>
        <v>98081.64</v>
      </c>
      <c r="E46" s="1">
        <v>0</v>
      </c>
      <c r="F46" s="1">
        <v>0</v>
      </c>
      <c r="G46" s="2">
        <f t="shared" si="0"/>
        <v>11561.997599999999</v>
      </c>
      <c r="H46" s="2">
        <f t="shared" si="1"/>
        <v>0.36000000000058208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40000</v>
      </c>
      <c r="D55" s="1">
        <f>'PR-RAS'!E59</f>
        <v>35000</v>
      </c>
      <c r="E55" s="1">
        <v>0</v>
      </c>
      <c r="F55" s="1">
        <v>0</v>
      </c>
      <c r="G55" s="2">
        <f t="shared" si="0"/>
        <v>5940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40000</v>
      </c>
      <c r="D57" s="1">
        <f>'PR-RAS'!E61</f>
        <v>35000</v>
      </c>
      <c r="E57" s="1">
        <v>0</v>
      </c>
      <c r="F57" s="1">
        <v>0</v>
      </c>
      <c r="G57" s="2">
        <f t="shared" si="0"/>
        <v>6160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20770</v>
      </c>
      <c r="D64" s="1">
        <f>'PR-RAS'!E68</f>
        <v>63081.64</v>
      </c>
      <c r="E64" s="1">
        <v>0</v>
      </c>
      <c r="F64" s="1">
        <v>0</v>
      </c>
      <c r="G64" s="2">
        <f t="shared" si="0"/>
        <v>9256.7966400000005</v>
      </c>
      <c r="H64" s="2">
        <f t="shared" si="1"/>
        <v>0.36000000000058208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20770</v>
      </c>
      <c r="D65" s="1">
        <f>'PR-RAS'!E69</f>
        <v>43081.64</v>
      </c>
      <c r="E65" s="1">
        <v>0</v>
      </c>
      <c r="F65" s="1">
        <v>0</v>
      </c>
      <c r="G65" s="2">
        <f t="shared" si="0"/>
        <v>6843.7299199999998</v>
      </c>
      <c r="H65" s="2">
        <f t="shared" si="1"/>
        <v>0.36000000000058208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20000</v>
      </c>
      <c r="E66" s="1">
        <v>0</v>
      </c>
      <c r="F66" s="1">
        <v>0</v>
      </c>
      <c r="G66" s="2">
        <f t="shared" si="0"/>
        <v>2600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v>
      </c>
      <c r="D78" s="1">
        <f>'PR-RAS'!E82</f>
        <v>0.99</v>
      </c>
      <c r="E78" s="1">
        <v>0</v>
      </c>
      <c r="F78" s="1">
        <v>0</v>
      </c>
      <c r="G78" s="2">
        <f t="shared" si="0"/>
        <v>0.22946</v>
      </c>
      <c r="H78" s="2">
        <f t="shared" si="1"/>
        <v>1.0000000000000009E-2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v>
      </c>
      <c r="D79" s="1">
        <f>'PR-RAS'!E83</f>
        <v>0.99</v>
      </c>
      <c r="E79" s="1">
        <v>0</v>
      </c>
      <c r="F79" s="1">
        <v>0</v>
      </c>
      <c r="G79" s="2">
        <f t="shared" si="0"/>
        <v>0.23244000000000001</v>
      </c>
      <c r="H79" s="2">
        <f t="shared" si="1"/>
        <v>1.0000000000000009E-2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v>
      </c>
      <c r="D81" s="1">
        <f>'PR-RAS'!E85</f>
        <v>0.99</v>
      </c>
      <c r="E81" s="1">
        <v>0</v>
      </c>
      <c r="F81" s="1">
        <v>0</v>
      </c>
      <c r="G81" s="2">
        <f t="shared" si="0"/>
        <v>0.2384</v>
      </c>
      <c r="H81" s="2">
        <f t="shared" si="1"/>
        <v>1.0000000000000009E-2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1179</v>
      </c>
      <c r="D120" s="1">
        <f>'PR-RAS'!E124</f>
        <v>7818</v>
      </c>
      <c r="E120" s="1">
        <v>0</v>
      </c>
      <c r="F120" s="1">
        <v>0</v>
      </c>
      <c r="G120" s="2">
        <f t="shared" si="0"/>
        <v>2000.9849999999999</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1179</v>
      </c>
      <c r="D121" s="1">
        <f>'PR-RAS'!E125</f>
        <v>7818</v>
      </c>
      <c r="E121" s="1">
        <v>0</v>
      </c>
      <c r="F121" s="1">
        <v>0</v>
      </c>
      <c r="G121" s="2">
        <f t="shared" si="0"/>
        <v>2017.8</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1179</v>
      </c>
      <c r="D123" s="1">
        <f>'PR-RAS'!E127</f>
        <v>7818</v>
      </c>
      <c r="E123" s="1">
        <v>0</v>
      </c>
      <c r="F123" s="1">
        <v>0</v>
      </c>
      <c r="G123" s="2">
        <f t="shared" si="0"/>
        <v>2051.4299999999998</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1473543</v>
      </c>
      <c r="D129" s="1">
        <f>'PR-RAS'!E133</f>
        <v>1345223.8</v>
      </c>
      <c r="E129" s="1">
        <v>0</v>
      </c>
      <c r="F129" s="1">
        <v>0</v>
      </c>
      <c r="G129" s="2">
        <f t="shared" si="0"/>
        <v>532990.79680000001</v>
      </c>
      <c r="H129" s="2">
        <f t="shared" si="1"/>
        <v>0.19999999995343387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1473543</v>
      </c>
      <c r="D130" s="1">
        <f>'PR-RAS'!E134</f>
        <v>1345223.8</v>
      </c>
      <c r="E130" s="1">
        <v>0</v>
      </c>
      <c r="F130" s="1">
        <v>0</v>
      </c>
      <c r="G130" s="2">
        <f t="shared" si="0"/>
        <v>537154.78740000003</v>
      </c>
      <c r="H130" s="2">
        <f t="shared" si="1"/>
        <v>0.19999999995343387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1473543</v>
      </c>
      <c r="D131" s="1">
        <f>'PR-RAS'!E135</f>
        <v>1325596.33</v>
      </c>
      <c r="E131" s="1">
        <v>0</v>
      </c>
      <c r="F131" s="1">
        <v>0</v>
      </c>
      <c r="G131" s="2">
        <f t="shared" si="0"/>
        <v>536215.63580000005</v>
      </c>
      <c r="H131" s="2">
        <f t="shared" si="1"/>
        <v>0.33000000007450581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19627.47</v>
      </c>
      <c r="E132" s="1">
        <v>0</v>
      </c>
      <c r="F132" s="1">
        <v>0</v>
      </c>
      <c r="G132" s="2">
        <f t="shared" si="0"/>
        <v>5142.3971400000009</v>
      </c>
      <c r="H132" s="2">
        <f t="shared" si="1"/>
        <v>0.47000000000116415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1373815</v>
      </c>
      <c r="D147" s="1">
        <f>'PR-RAS'!E151</f>
        <v>1540484.4500000002</v>
      </c>
      <c r="E147" s="1">
        <v>0</v>
      </c>
      <c r="F147" s="1">
        <v>0</v>
      </c>
      <c r="G147" s="2">
        <f t="shared" si="0"/>
        <v>650398.44940000004</v>
      </c>
      <c r="H147" s="2">
        <f t="shared" si="1"/>
        <v>0.45000000018626451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1281265</v>
      </c>
      <c r="D148" s="1">
        <f>'PR-RAS'!E152</f>
        <v>1297268.03</v>
      </c>
      <c r="E148" s="1">
        <v>0</v>
      </c>
      <c r="F148" s="1">
        <v>0</v>
      </c>
      <c r="G148" s="2">
        <f t="shared" si="0"/>
        <v>569742.75581999996</v>
      </c>
      <c r="H148" s="2">
        <f t="shared" si="1"/>
        <v>3.0000000027939677E-2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1060833</v>
      </c>
      <c r="D149" s="1">
        <f>'PR-RAS'!E153</f>
        <v>1077510.8700000001</v>
      </c>
      <c r="E149" s="1">
        <v>0</v>
      </c>
      <c r="F149" s="1">
        <v>0</v>
      </c>
      <c r="G149" s="2">
        <f t="shared" si="0"/>
        <v>475946.50151999999</v>
      </c>
      <c r="H149" s="2">
        <f t="shared" si="1"/>
        <v>0.12999999988824129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1060833</v>
      </c>
      <c r="D150" s="1">
        <f>'PR-RAS'!E154</f>
        <v>1077510.8700000001</v>
      </c>
      <c r="E150" s="1">
        <v>0</v>
      </c>
      <c r="F150" s="1">
        <v>0</v>
      </c>
      <c r="G150" s="2">
        <f t="shared" si="0"/>
        <v>479162.35626000003</v>
      </c>
      <c r="H150" s="2">
        <f t="shared" si="1"/>
        <v>0.12999999988824129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32726</v>
      </c>
      <c r="D154" s="1">
        <f>'PR-RAS'!E158</f>
        <v>32726</v>
      </c>
      <c r="E154" s="1">
        <v>0</v>
      </c>
      <c r="F154" s="1">
        <v>0</v>
      </c>
      <c r="G154" s="2">
        <f t="shared" si="0"/>
        <v>15021.234</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187706</v>
      </c>
      <c r="D155" s="1">
        <f>'PR-RAS'!E159</f>
        <v>187031.16</v>
      </c>
      <c r="E155" s="1">
        <v>0</v>
      </c>
      <c r="F155" s="1">
        <v>0</v>
      </c>
      <c r="G155" s="2">
        <f t="shared" si="0"/>
        <v>86512.321280000004</v>
      </c>
      <c r="H155" s="2">
        <f t="shared" si="1"/>
        <v>0.16000000000349246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83169</v>
      </c>
      <c r="D156" s="1">
        <f>'PR-RAS'!E160</f>
        <v>84476.84</v>
      </c>
      <c r="E156" s="1">
        <v>0</v>
      </c>
      <c r="F156" s="1">
        <v>0</v>
      </c>
      <c r="G156" s="2">
        <f t="shared" si="0"/>
        <v>39079.015399999997</v>
      </c>
      <c r="H156" s="2">
        <f t="shared" si="1"/>
        <v>0.16000000000349246</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104537</v>
      </c>
      <c r="D157" s="1">
        <f>'PR-RAS'!E161</f>
        <v>102554.32</v>
      </c>
      <c r="E157" s="1">
        <v>0</v>
      </c>
      <c r="F157" s="1">
        <v>0</v>
      </c>
      <c r="G157" s="2">
        <f t="shared" si="0"/>
        <v>48304.719840000005</v>
      </c>
      <c r="H157" s="2">
        <f t="shared" si="1"/>
        <v>0.32000000000698492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91135</v>
      </c>
      <c r="D159" s="1">
        <f>'PR-RAS'!E163</f>
        <v>241602.82000000004</v>
      </c>
      <c r="E159" s="1">
        <v>0</v>
      </c>
      <c r="F159" s="1">
        <v>0</v>
      </c>
      <c r="G159" s="2">
        <f t="shared" si="0"/>
        <v>90745.821120000022</v>
      </c>
      <c r="H159" s="2">
        <f t="shared" si="1"/>
        <v>0.17999999996391125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3935</v>
      </c>
      <c r="D160" s="1">
        <f>'PR-RAS'!E164</f>
        <v>9107.16</v>
      </c>
      <c r="E160" s="1">
        <v>0</v>
      </c>
      <c r="F160" s="1">
        <v>0</v>
      </c>
      <c r="G160" s="2">
        <f t="shared" si="0"/>
        <v>3521.74188</v>
      </c>
      <c r="H160" s="2">
        <f t="shared" si="1"/>
        <v>0.15999999999985448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4548.08</v>
      </c>
      <c r="E161" s="1">
        <v>0</v>
      </c>
      <c r="F161" s="1">
        <v>0</v>
      </c>
      <c r="G161" s="2">
        <f t="shared" si="0"/>
        <v>1455.3856000000001</v>
      </c>
      <c r="H161" s="2">
        <f t="shared" si="1"/>
        <v>7.999999999992724E-2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3310</v>
      </c>
      <c r="D162" s="1">
        <f>'PR-RAS'!E166</f>
        <v>2934.08</v>
      </c>
      <c r="E162" s="1">
        <v>0</v>
      </c>
      <c r="F162" s="1">
        <v>0</v>
      </c>
      <c r="G162" s="2">
        <f t="shared" si="0"/>
        <v>1477.6837600000001</v>
      </c>
      <c r="H162" s="2">
        <f t="shared" si="1"/>
        <v>7.999999999992724E-2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625</v>
      </c>
      <c r="D163" s="1">
        <f>'PR-RAS'!E167</f>
        <v>1625</v>
      </c>
      <c r="E163" s="1">
        <v>0</v>
      </c>
      <c r="F163" s="1">
        <v>0</v>
      </c>
      <c r="G163" s="2">
        <f t="shared" si="0"/>
        <v>627.75</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29827</v>
      </c>
      <c r="D165" s="1">
        <f>'PR-RAS'!E169</f>
        <v>172264.26</v>
      </c>
      <c r="E165" s="1">
        <v>0</v>
      </c>
      <c r="F165" s="1">
        <v>0</v>
      </c>
      <c r="G165" s="2">
        <f t="shared" si="0"/>
        <v>61394.305280000008</v>
      </c>
      <c r="H165" s="2">
        <f t="shared" si="1"/>
        <v>0.26000000000931323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656</v>
      </c>
      <c r="D166" s="1">
        <f>'PR-RAS'!E170</f>
        <v>3867.3</v>
      </c>
      <c r="E166" s="1">
        <v>0</v>
      </c>
      <c r="F166" s="1">
        <v>0</v>
      </c>
      <c r="G166" s="2">
        <f t="shared" si="0"/>
        <v>1384.4490000000001</v>
      </c>
      <c r="H166" s="2">
        <f t="shared" si="1"/>
        <v>0.3000000000001819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6943</v>
      </c>
      <c r="D168" s="1">
        <f>'PR-RAS'!E172</f>
        <v>12010.31</v>
      </c>
      <c r="E168" s="1">
        <v>0</v>
      </c>
      <c r="F168" s="1">
        <v>0</v>
      </c>
      <c r="G168" s="2">
        <f t="shared" si="0"/>
        <v>5170.92454</v>
      </c>
      <c r="H168" s="2">
        <f t="shared" si="1"/>
        <v>0.30999999999949068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8958</v>
      </c>
      <c r="D169" s="1">
        <f>'PR-RAS'!E173</f>
        <v>5306.16</v>
      </c>
      <c r="E169" s="1">
        <v>0</v>
      </c>
      <c r="F169" s="1">
        <v>0</v>
      </c>
      <c r="G169" s="2">
        <f t="shared" si="0"/>
        <v>3287.81376</v>
      </c>
      <c r="H169" s="2">
        <f t="shared" si="1"/>
        <v>0.15999999999985448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5178</v>
      </c>
      <c r="D170" s="1">
        <f>'PR-RAS'!E174</f>
        <v>12995.96</v>
      </c>
      <c r="E170" s="1">
        <v>0</v>
      </c>
      <c r="F170" s="1">
        <v>0</v>
      </c>
      <c r="G170" s="2">
        <f t="shared" si="0"/>
        <v>5267.71648</v>
      </c>
      <c r="H170" s="2">
        <f t="shared" si="1"/>
        <v>4.0000000000873115E-2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8092</v>
      </c>
      <c r="D172" s="1">
        <f>'PR-RAS'!E176</f>
        <v>138084.53</v>
      </c>
      <c r="E172" s="1">
        <v>0</v>
      </c>
      <c r="F172" s="1">
        <v>0</v>
      </c>
      <c r="G172" s="2">
        <f t="shared" si="0"/>
        <v>48608.641260000004</v>
      </c>
      <c r="H172" s="2">
        <f t="shared" si="1"/>
        <v>0.47000000000116415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46117</v>
      </c>
      <c r="D173" s="1">
        <f>'PR-RAS'!E177</f>
        <v>48856.200000000004</v>
      </c>
      <c r="E173" s="1">
        <v>0</v>
      </c>
      <c r="F173" s="1">
        <v>0</v>
      </c>
      <c r="G173" s="2">
        <f t="shared" si="0"/>
        <v>24738.656800000001</v>
      </c>
      <c r="H173" s="2">
        <f t="shared" si="1"/>
        <v>0.20000000000436557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6065</v>
      </c>
      <c r="D174" s="1">
        <f>'PR-RAS'!E178</f>
        <v>6838.69</v>
      </c>
      <c r="E174" s="1">
        <v>0</v>
      </c>
      <c r="F174" s="1">
        <v>0</v>
      </c>
      <c r="G174" s="2">
        <f t="shared" si="0"/>
        <v>3415.4317399999991</v>
      </c>
      <c r="H174" s="2">
        <f t="shared" si="1"/>
        <v>0.31000000000040018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863</v>
      </c>
      <c r="D175" s="1">
        <f>'PR-RAS'!E179</f>
        <v>555</v>
      </c>
      <c r="E175" s="1">
        <v>0</v>
      </c>
      <c r="F175" s="1">
        <v>0</v>
      </c>
      <c r="G175" s="2">
        <f t="shared" si="0"/>
        <v>343.30199999999996</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2325</v>
      </c>
      <c r="E179" s="1">
        <v>0</v>
      </c>
      <c r="F179" s="1">
        <v>0</v>
      </c>
      <c r="G179" s="2">
        <f t="shared" si="0"/>
        <v>827.69999999999993</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37500</v>
      </c>
      <c r="D180" s="1">
        <f>'PR-RAS'!E184</f>
        <v>37500</v>
      </c>
      <c r="E180" s="1">
        <v>0</v>
      </c>
      <c r="F180" s="1">
        <v>0</v>
      </c>
      <c r="G180" s="2">
        <f t="shared" si="0"/>
        <v>20137.5</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589</v>
      </c>
      <c r="D181" s="1">
        <f>'PR-RAS'!E185</f>
        <v>1637.51</v>
      </c>
      <c r="E181" s="1">
        <v>0</v>
      </c>
      <c r="F181" s="1">
        <v>0</v>
      </c>
      <c r="G181" s="2">
        <f t="shared" si="0"/>
        <v>695.52359999999999</v>
      </c>
      <c r="H181" s="2">
        <f t="shared" si="1"/>
        <v>0.49000000000000909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1100</v>
      </c>
      <c r="D182" s="1">
        <f>'PR-RAS'!E186</f>
        <v>0</v>
      </c>
      <c r="E182" s="1">
        <v>0</v>
      </c>
      <c r="F182" s="1">
        <v>0</v>
      </c>
      <c r="G182" s="2">
        <f t="shared" si="0"/>
        <v>199.1</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11256</v>
      </c>
      <c r="D184" s="1">
        <f>'PR-RAS'!E188</f>
        <v>11375.199999999999</v>
      </c>
      <c r="E184" s="1">
        <v>0</v>
      </c>
      <c r="F184" s="1">
        <v>0</v>
      </c>
      <c r="G184" s="2">
        <f t="shared" si="0"/>
        <v>6223.1711999999989</v>
      </c>
      <c r="H184" s="2">
        <f t="shared" si="1"/>
        <v>0.19999999999890861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11256</v>
      </c>
      <c r="D186" s="1">
        <f>'PR-RAS'!E190</f>
        <v>11256.06</v>
      </c>
      <c r="E186" s="1">
        <v>0</v>
      </c>
      <c r="F186" s="1">
        <v>0</v>
      </c>
      <c r="G186" s="2">
        <f t="shared" si="0"/>
        <v>6247.1021999999994</v>
      </c>
      <c r="H186" s="2">
        <f t="shared" si="1"/>
        <v>5.9999999999490683E-2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119.14</v>
      </c>
      <c r="E187" s="1">
        <v>0</v>
      </c>
      <c r="F187" s="1">
        <v>0</v>
      </c>
      <c r="G187" s="2">
        <f t="shared" si="0"/>
        <v>44.320079999999997</v>
      </c>
      <c r="H187" s="2">
        <f t="shared" si="1"/>
        <v>0.14000000000000057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1415</v>
      </c>
      <c r="D192" s="1">
        <f>'PR-RAS'!E196</f>
        <v>1613.6</v>
      </c>
      <c r="E192" s="1">
        <v>0</v>
      </c>
      <c r="F192" s="1">
        <v>0</v>
      </c>
      <c r="G192" s="2">
        <f t="shared" si="0"/>
        <v>886.66020000000003</v>
      </c>
      <c r="H192" s="2">
        <f t="shared" si="1"/>
        <v>0.40000000000009095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1415</v>
      </c>
      <c r="D206" s="1">
        <f>'PR-RAS'!E210</f>
        <v>1613.6</v>
      </c>
      <c r="E206" s="1">
        <v>0</v>
      </c>
      <c r="F206" s="1">
        <v>0</v>
      </c>
      <c r="G206" s="2">
        <f t="shared" si="0"/>
        <v>951.65099999999995</v>
      </c>
      <c r="H206" s="2">
        <f t="shared" si="1"/>
        <v>0.40000000000009095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1415</v>
      </c>
      <c r="D207" s="1">
        <f>'PR-RAS'!E211</f>
        <v>1613.6</v>
      </c>
      <c r="E207" s="1">
        <v>0</v>
      </c>
      <c r="F207" s="1">
        <v>0</v>
      </c>
      <c r="G207" s="2">
        <f t="shared" si="0"/>
        <v>956.29319999999996</v>
      </c>
      <c r="H207" s="2">
        <f t="shared" si="1"/>
        <v>0.40000000000009095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1373815</v>
      </c>
      <c r="D285" s="1">
        <f>'PR-RAS'!E289</f>
        <v>1540484.4500000002</v>
      </c>
      <c r="E285" s="1">
        <v>0</v>
      </c>
      <c r="F285" s="1">
        <v>0</v>
      </c>
      <c r="G285" s="2">
        <f t="shared" si="8"/>
        <v>1265158.6276</v>
      </c>
      <c r="H285" s="2">
        <f t="shared" si="9"/>
        <v>0.45000000018626451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161678</v>
      </c>
      <c r="D286" s="1">
        <f>'PR-RAS'!E290</f>
        <v>0</v>
      </c>
      <c r="E286" s="1">
        <v>0</v>
      </c>
      <c r="F286" s="1">
        <v>0</v>
      </c>
      <c r="G286" s="2">
        <f t="shared" si="8"/>
        <v>46078.229999999996</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89360.020000000019</v>
      </c>
      <c r="E287" s="1">
        <v>0</v>
      </c>
      <c r="F287" s="1">
        <v>0</v>
      </c>
      <c r="G287" s="2">
        <f t="shared" si="8"/>
        <v>51113.931440000008</v>
      </c>
      <c r="H287" s="2">
        <f t="shared" si="9"/>
        <v>2.0000000018626451E-2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3178</v>
      </c>
      <c r="D288" s="1">
        <f>'PR-RAS'!E292</f>
        <v>60128.61</v>
      </c>
      <c r="E288" s="1">
        <v>0</v>
      </c>
      <c r="F288" s="1">
        <v>0</v>
      </c>
      <c r="G288" s="2">
        <f t="shared" si="8"/>
        <v>35425.90814</v>
      </c>
      <c r="H288" s="2">
        <f t="shared" si="9"/>
        <v>0.38999999999941792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26895</v>
      </c>
      <c r="D345" s="1">
        <f>'PR-RAS'!E350</f>
        <v>20499</v>
      </c>
      <c r="E345" s="1">
        <v>0</v>
      </c>
      <c r="F345" s="1">
        <v>0</v>
      </c>
      <c r="G345" s="2">
        <f t="shared" si="8"/>
        <v>23355.191999999999</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26895</v>
      </c>
      <c r="D358" s="1">
        <f>'PR-RAS'!E363</f>
        <v>20499</v>
      </c>
      <c r="E358" s="1">
        <v>0</v>
      </c>
      <c r="F358" s="1">
        <v>0</v>
      </c>
      <c r="G358" s="2">
        <f t="shared" si="8"/>
        <v>24237.800999999999</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26895</v>
      </c>
      <c r="D364" s="1">
        <f>'PR-RAS'!E369</f>
        <v>20499</v>
      </c>
      <c r="E364" s="1">
        <v>0</v>
      </c>
      <c r="F364" s="1">
        <v>0</v>
      </c>
      <c r="G364" s="2">
        <f t="shared" si="8"/>
        <v>24645.159</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4199</v>
      </c>
      <c r="E365" s="1">
        <v>0</v>
      </c>
      <c r="F365" s="1">
        <v>0</v>
      </c>
      <c r="G365" s="2">
        <f t="shared" si="8"/>
        <v>3056.8719999999998</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26895</v>
      </c>
      <c r="D367" s="1">
        <f>'PR-RAS'!E372</f>
        <v>16300</v>
      </c>
      <c r="E367" s="1">
        <v>0</v>
      </c>
      <c r="F367" s="1">
        <v>0</v>
      </c>
      <c r="G367" s="2">
        <f t="shared" si="8"/>
        <v>21775.17</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26895</v>
      </c>
      <c r="D403" s="1">
        <f>'PR-RAS'!E408</f>
        <v>20499</v>
      </c>
      <c r="E403" s="1">
        <v>0</v>
      </c>
      <c r="F403" s="1">
        <v>0</v>
      </c>
      <c r="G403" s="2">
        <f t="shared" si="8"/>
        <v>27292.986000000001</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1535493</v>
      </c>
      <c r="D407" s="1">
        <f>'PR-RAS'!E412</f>
        <v>1451124.4300000002</v>
      </c>
      <c r="E407" s="1">
        <v>0</v>
      </c>
      <c r="F407" s="1">
        <v>0</v>
      </c>
      <c r="G407" s="2">
        <f t="shared" si="8"/>
        <v>1801723.1951600004</v>
      </c>
      <c r="H407" s="2">
        <f t="shared" si="9"/>
        <v>0.43000000016763806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1400710</v>
      </c>
      <c r="D408" s="1">
        <f>'PR-RAS'!E413</f>
        <v>1560983.4500000002</v>
      </c>
      <c r="E408" s="1">
        <v>0</v>
      </c>
      <c r="F408" s="1">
        <v>0</v>
      </c>
      <c r="G408" s="2">
        <f t="shared" si="8"/>
        <v>1840729.4983000001</v>
      </c>
      <c r="H408" s="2">
        <f t="shared" si="9"/>
        <v>0.45000000018626451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134783</v>
      </c>
      <c r="D409" s="1">
        <f>'PR-RAS'!E414</f>
        <v>0</v>
      </c>
      <c r="E409" s="1">
        <v>0</v>
      </c>
      <c r="F409" s="1">
        <v>0</v>
      </c>
      <c r="G409" s="2">
        <f t="shared" si="8"/>
        <v>54991.464</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109859.02000000002</v>
      </c>
      <c r="E410" s="1">
        <v>0</v>
      </c>
      <c r="F410" s="1">
        <v>0</v>
      </c>
      <c r="G410" s="2">
        <f t="shared" si="8"/>
        <v>89864.678360000005</v>
      </c>
      <c r="H410" s="2">
        <f t="shared" si="9"/>
        <v>2.0000000018626451E-2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3178</v>
      </c>
      <c r="D411" s="1">
        <f>'PR-RAS'!E416</f>
        <v>60128.61</v>
      </c>
      <c r="E411" s="1">
        <v>0</v>
      </c>
      <c r="F411" s="1">
        <v>0</v>
      </c>
      <c r="G411" s="2">
        <f t="shared" si="8"/>
        <v>50608.440199999997</v>
      </c>
      <c r="H411" s="2">
        <f t="shared" si="9"/>
        <v>0.38999999999941792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1535493</v>
      </c>
      <c r="D633" s="1">
        <f>'PR-RAS'!E639</f>
        <v>1451124.4300000002</v>
      </c>
      <c r="E633" s="1">
        <v>0</v>
      </c>
      <c r="F633" s="1">
        <v>0</v>
      </c>
      <c r="G633" s="2">
        <f t="shared" si="10"/>
        <v>2804652.8555200002</v>
      </c>
      <c r="H633" s="2">
        <f t="shared" si="11"/>
        <v>0.43000000016763806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1400710</v>
      </c>
      <c r="D634" s="1">
        <f>'PR-RAS'!E640</f>
        <v>1560983.4500000002</v>
      </c>
      <c r="E634" s="1">
        <v>0</v>
      </c>
      <c r="F634" s="1">
        <v>0</v>
      </c>
      <c r="G634" s="2">
        <f t="shared" si="10"/>
        <v>2862854.4777000002</v>
      </c>
      <c r="H634" s="2">
        <f t="shared" si="11"/>
        <v>0.45000000018626451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134783</v>
      </c>
      <c r="D635" s="1">
        <f>'PR-RAS'!E641</f>
        <v>0</v>
      </c>
      <c r="E635" s="1">
        <v>0</v>
      </c>
      <c r="F635" s="1">
        <v>0</v>
      </c>
      <c r="G635" s="2">
        <f t="shared" si="10"/>
        <v>85452.422000000006</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109859.02000000002</v>
      </c>
      <c r="E636" s="1">
        <v>0</v>
      </c>
      <c r="F636" s="1">
        <v>0</v>
      </c>
      <c r="G636" s="2">
        <f t="shared" si="10"/>
        <v>139520.95540000004</v>
      </c>
      <c r="H636" s="2">
        <f t="shared" si="11"/>
        <v>2.0000000018626451E-2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3178</v>
      </c>
      <c r="D637" s="1">
        <f>'PR-RAS'!E643</f>
        <v>60128.61</v>
      </c>
      <c r="E637" s="1">
        <v>0</v>
      </c>
      <c r="F637" s="1">
        <v>0</v>
      </c>
      <c r="G637" s="2">
        <f t="shared" si="10"/>
        <v>78504.799920000005</v>
      </c>
      <c r="H637" s="2">
        <f t="shared" si="11"/>
        <v>0.38999999999941792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137961</v>
      </c>
      <c r="D639" s="1">
        <f>'PR-RAS'!E645</f>
        <v>0</v>
      </c>
      <c r="E639" s="1">
        <v>0</v>
      </c>
      <c r="F639" s="1">
        <v>0</v>
      </c>
      <c r="G639" s="2">
        <f t="shared" si="10"/>
        <v>88019.118000000002</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49730.410000000018</v>
      </c>
      <c r="E640" s="1">
        <v>0</v>
      </c>
      <c r="F640" s="1">
        <v>0</v>
      </c>
      <c r="G640" s="2">
        <f t="shared" si="10"/>
        <v>63555.463980000022</v>
      </c>
      <c r="H640" s="2">
        <f t="shared" si="11"/>
        <v>0.41000000001804437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229013</v>
      </c>
      <c r="D642" s="1">
        <f>'PR-RAS'!E649</f>
        <v>177786.33</v>
      </c>
      <c r="E642" s="1">
        <v>0</v>
      </c>
      <c r="F642" s="1">
        <v>0</v>
      </c>
      <c r="G642" s="2">
        <f t="shared" si="10"/>
        <v>374719.40805999993</v>
      </c>
      <c r="H642" s="2">
        <f t="shared" si="11"/>
        <v>0.32999999998719431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1561109</v>
      </c>
      <c r="D643" s="1">
        <f>'PR-RAS'!E650</f>
        <v>1453158.2</v>
      </c>
      <c r="E643" s="1">
        <v>0</v>
      </c>
      <c r="F643" s="1">
        <v>0</v>
      </c>
      <c r="G643" s="2">
        <f t="shared" si="10"/>
        <v>2868087.1068000002</v>
      </c>
      <c r="H643" s="2">
        <f t="shared" si="11"/>
        <v>0.19999999995343387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1510932</v>
      </c>
      <c r="D644" s="1">
        <f>'PR-RAS'!E651</f>
        <v>1547117.84</v>
      </c>
      <c r="E644" s="1">
        <v>0</v>
      </c>
      <c r="F644" s="1">
        <v>0</v>
      </c>
      <c r="G644" s="2">
        <f t="shared" si="10"/>
        <v>2961122.8182399999</v>
      </c>
      <c r="H644" s="2">
        <f t="shared" si="11"/>
        <v>0.15999999991618097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279190</v>
      </c>
      <c r="D645" s="1">
        <f>'PR-RAS'!E652</f>
        <v>83826.689999999944</v>
      </c>
      <c r="E645" s="1">
        <v>0</v>
      </c>
      <c r="F645" s="1">
        <v>0</v>
      </c>
      <c r="G645" s="2">
        <f t="shared" si="10"/>
        <v>287767.13671999995</v>
      </c>
      <c r="H645" s="2">
        <f t="shared" si="11"/>
        <v>0.31000000005587935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14</v>
      </c>
      <c r="D647" s="1">
        <f>'PR-RAS'!E654</f>
        <v>14</v>
      </c>
      <c r="E647" s="1">
        <v>0</v>
      </c>
      <c r="F647" s="1">
        <v>0</v>
      </c>
      <c r="G647" s="2">
        <f t="shared" si="10"/>
        <v>27.132000000000001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14</v>
      </c>
      <c r="D649" s="1">
        <f>'PR-RAS'!E656</f>
        <v>14</v>
      </c>
      <c r="E649" s="1">
        <v>0</v>
      </c>
      <c r="F649" s="1">
        <v>0</v>
      </c>
      <c r="G649" s="2">
        <f t="shared" si="10"/>
        <v>27.216000000000001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40000</v>
      </c>
      <c r="D659" s="1">
        <f>'PR-RAS'!E666</f>
        <v>35000</v>
      </c>
      <c r="E659" s="1">
        <v>0</v>
      </c>
      <c r="F659" s="1">
        <v>0</v>
      </c>
      <c r="G659" s="2">
        <f t="shared" si="10"/>
        <v>72380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20770</v>
      </c>
      <c r="D669" s="1">
        <f>'PR-RAS'!E676</f>
        <v>43081.64</v>
      </c>
      <c r="E669" s="1">
        <v>0</v>
      </c>
      <c r="F669" s="1">
        <v>0</v>
      </c>
      <c r="G669" s="2">
        <f t="shared" si="10"/>
        <v>71431.43104000001</v>
      </c>
      <c r="H669" s="2">
        <f t="shared" si="11"/>
        <v>0.36000000000058208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20000</v>
      </c>
      <c r="E671" s="1">
        <v>0</v>
      </c>
      <c r="F671" s="1">
        <v>0</v>
      </c>
      <c r="G671" s="2">
        <f t="shared" si="10"/>
        <v>26800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3310</v>
      </c>
      <c r="D711" s="1">
        <f>'PR-RAS'!E718</f>
        <v>2934.08</v>
      </c>
      <c r="E711" s="1">
        <v>0</v>
      </c>
      <c r="F711" s="1">
        <v>0</v>
      </c>
      <c r="G711" s="2">
        <f t="shared" si="10"/>
        <v>6516.4935999999998</v>
      </c>
      <c r="H711" s="2">
        <f t="shared" si="11"/>
        <v>7.999999999992724E-2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2325</v>
      </c>
      <c r="E713" s="1">
        <v>0</v>
      </c>
      <c r="F713" s="1">
        <v>0</v>
      </c>
      <c r="G713" s="2">
        <f t="shared" si="10"/>
        <v>3310.7999999999997</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11256</v>
      </c>
      <c r="D719" s="1">
        <f>'PR-RAS'!E726</f>
        <v>11256.06</v>
      </c>
      <c r="E719" s="1">
        <v>0</v>
      </c>
      <c r="F719" s="1">
        <v>0</v>
      </c>
      <c r="G719" s="2">
        <f t="shared" si="10"/>
        <v>24245.510159999994</v>
      </c>
      <c r="H719" s="2">
        <f t="shared" si="11"/>
        <v>5.9999999999490683E-2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2"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6" t="s">
        <v>22</v>
      </c>
      <c r="B2" s="337"/>
      <c r="C2" s="337"/>
      <c r="D2" s="337"/>
      <c r="E2" s="337"/>
      <c r="F2" s="337"/>
      <c r="G2" s="337"/>
      <c r="H2" s="337"/>
      <c r="I2" s="33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38" t="s">
        <v>24</v>
      </c>
      <c r="B4" s="339"/>
      <c r="C4" s="339"/>
      <c r="D4" s="339"/>
      <c r="E4" s="339"/>
      <c r="F4" s="339"/>
      <c r="G4" s="339"/>
      <c r="H4" s="339"/>
      <c r="I4" s="33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50660</v>
      </c>
      <c r="H6" s="19" t="s">
        <v>26</v>
      </c>
      <c r="I6" s="20" t="s">
        <v>27</v>
      </c>
      <c r="J6" s="4"/>
      <c r="L6" s="4"/>
      <c r="M6" s="4"/>
      <c r="N6" s="4"/>
      <c r="O6" s="4"/>
      <c r="P6" s="4"/>
      <c r="Q6" s="4"/>
      <c r="R6" s="4"/>
      <c r="S6" s="4"/>
      <c r="T6" s="4"/>
      <c r="U6" s="4"/>
      <c r="V6" s="4"/>
      <c r="W6" s="4"/>
      <c r="X6" s="4"/>
    </row>
    <row r="7" spans="1:24" ht="15" customHeight="1" x14ac:dyDescent="0.2">
      <c r="B7" s="21"/>
      <c r="C7" s="22"/>
      <c r="D7" s="23"/>
      <c r="E7" s="340" t="s">
        <v>28</v>
      </c>
      <c r="F7" s="343" t="s">
        <v>29</v>
      </c>
      <c r="G7" s="344"/>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7" t="s">
        <v>31</v>
      </c>
      <c r="E8" s="341"/>
      <c r="F8" s="332" t="s">
        <v>32</v>
      </c>
      <c r="G8" s="333"/>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41"/>
      <c r="F9" s="334" t="s">
        <v>33</v>
      </c>
      <c r="G9" s="335"/>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41"/>
      <c r="F10" s="332" t="s">
        <v>36</v>
      </c>
      <c r="G10" s="333"/>
      <c r="H10" s="26" t="str">
        <f t="array" ref="H10">IF(OR(SUMPRODUCT(--('P-VRIO'!D8:E21&lt;&gt;""))&lt;&gt;0,SUMPRODUCT(--('P-VRIO'!D24:E29&lt;&gt;""))&lt;&gt;0,SUMPRODUCT(--('P-VRIO'!D31:E37&lt;&gt;""))&lt;&gt;0,SUMPRODUCT(--('P-VRIO'!D40:E43&lt;&gt;""))&lt;&gt;0,SUMPRODUCT(--('P-VRIO'!D45:E48&lt;&gt;""))&lt;&gt;0),"DA","NE")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2"/>
      <c r="F11" s="345" t="s">
        <v>37</v>
      </c>
      <c r="G11" s="346"/>
      <c r="H11" s="32" t="str">
        <f>IF(OR(MAX(Skriveni!C1480:C1580)&gt;0,MIN(Skriveni!C1480:C1580)&lt;0),"DA","NE")</f>
        <v>NE</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26" t="s">
        <v>41</v>
      </c>
      <c r="C15" s="327"/>
      <c r="D15" s="327"/>
      <c r="E15" s="327"/>
      <c r="F15" s="328"/>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29" t="s">
        <v>29</v>
      </c>
      <c r="B16" s="325" t="str">
        <f>'PR-RAS'!B6</f>
        <v xml:space="preserve">PRIHODI POSLOVANJA (šifre 61+62+63+64+65+66+67+68) </v>
      </c>
      <c r="C16" s="321"/>
      <c r="D16" s="321"/>
      <c r="E16" s="321"/>
      <c r="F16" s="322"/>
      <c r="G16" s="34" t="str">
        <f>'PR-RAS'!C6</f>
        <v>6</v>
      </c>
      <c r="H16" s="172">
        <f>'PR-RAS'!D6</f>
        <v>1535493</v>
      </c>
      <c r="I16" s="172">
        <f>'PR-RAS'!E6</f>
        <v>1451124.4300000002</v>
      </c>
      <c r="J16" s="4"/>
      <c r="K16" s="4"/>
      <c r="L16" s="4"/>
      <c r="M16" s="4"/>
      <c r="N16" s="4"/>
      <c r="O16" s="4"/>
      <c r="P16" s="4"/>
      <c r="Q16" s="4"/>
      <c r="R16" s="4"/>
      <c r="S16" s="4"/>
      <c r="T16" s="4"/>
      <c r="U16" s="4"/>
      <c r="V16" s="4"/>
      <c r="W16" s="4"/>
      <c r="X16" s="4"/>
    </row>
    <row r="17" spans="1:24" ht="12.75" customHeight="1" x14ac:dyDescent="0.2">
      <c r="A17" s="330"/>
      <c r="B17" s="314" t="str">
        <f>'PR-RAS'!B151</f>
        <v xml:space="preserve">RASHODI POSLOVANJA (šifre 31+32+34+35+36+37+38) </v>
      </c>
      <c r="C17" s="315"/>
      <c r="D17" s="315"/>
      <c r="E17" s="315"/>
      <c r="F17" s="316"/>
      <c r="G17" s="35" t="str">
        <f>'PR-RAS'!C151</f>
        <v>3</v>
      </c>
      <c r="H17" s="172">
        <f>'PR-RAS'!D151</f>
        <v>1373815</v>
      </c>
      <c r="I17" s="172">
        <f>'PR-RAS'!E151</f>
        <v>1540484.4500000002</v>
      </c>
      <c r="J17" s="4"/>
      <c r="K17" s="4"/>
      <c r="L17" s="4"/>
      <c r="M17" s="4"/>
      <c r="N17" s="4"/>
      <c r="O17" s="4"/>
      <c r="P17" s="4"/>
      <c r="Q17" s="4"/>
      <c r="R17" s="4"/>
      <c r="S17" s="4"/>
      <c r="T17" s="4"/>
      <c r="U17" s="4"/>
      <c r="V17" s="4"/>
      <c r="W17" s="4"/>
      <c r="X17" s="4"/>
    </row>
    <row r="18" spans="1:24" ht="12.75" customHeight="1" x14ac:dyDescent="0.2">
      <c r="A18" s="330"/>
      <c r="B18" s="314" t="str">
        <f>'PR-RAS'!B645</f>
        <v>Višak prihoda i primitaka raspoloživ u sljedećem razdoblju (šifre X005 + '9221-9222' - Y005 - '9222-9221')</v>
      </c>
      <c r="C18" s="315"/>
      <c r="D18" s="315"/>
      <c r="E18" s="315"/>
      <c r="F18" s="316"/>
      <c r="G18" s="35" t="str">
        <f>'PR-RAS'!C645</f>
        <v>X006</v>
      </c>
      <c r="H18" s="172">
        <f>'PR-RAS'!D645</f>
        <v>137961</v>
      </c>
      <c r="I18" s="172">
        <f>'PR-RAS'!E645</f>
        <v>0</v>
      </c>
      <c r="J18" s="4"/>
      <c r="K18" s="4"/>
      <c r="L18" s="4"/>
      <c r="M18" s="4"/>
      <c r="N18" s="4"/>
      <c r="O18" s="4"/>
      <c r="P18" s="4"/>
      <c r="Q18" s="4"/>
      <c r="R18" s="4"/>
      <c r="S18" s="4"/>
      <c r="T18" s="4"/>
      <c r="U18" s="4"/>
      <c r="V18" s="4"/>
      <c r="W18" s="4"/>
      <c r="X18" s="4"/>
    </row>
    <row r="19" spans="1:24" ht="12.75" customHeight="1" x14ac:dyDescent="0.2">
      <c r="A19" s="331"/>
      <c r="B19" s="317" t="str">
        <f>'PR-RAS'!B646</f>
        <v>Manjak prihoda i primitaka za pokriće u sljedećem razdoblju (šifre Y005 + '9222-9221' - X005 - '9221-9222' )</v>
      </c>
      <c r="C19" s="318"/>
      <c r="D19" s="318"/>
      <c r="E19" s="318"/>
      <c r="F19" s="319"/>
      <c r="G19" s="36" t="str">
        <f>'PR-RAS'!C646</f>
        <v>Y006</v>
      </c>
      <c r="H19" s="173">
        <f>'PR-RAS'!D646</f>
        <v>0</v>
      </c>
      <c r="I19" s="173">
        <f>'PR-RAS'!E646</f>
        <v>49730.410000000018</v>
      </c>
      <c r="J19" s="4"/>
      <c r="K19" s="4"/>
      <c r="L19" s="4"/>
      <c r="M19" s="4"/>
      <c r="N19" s="4"/>
      <c r="O19" s="4"/>
      <c r="P19" s="4"/>
      <c r="Q19" s="4"/>
      <c r="R19" s="4"/>
      <c r="S19" s="4"/>
      <c r="T19" s="4"/>
      <c r="U19" s="4"/>
      <c r="V19" s="4"/>
      <c r="W19" s="4"/>
      <c r="X19" s="4"/>
    </row>
    <row r="20" spans="1:24" ht="12.75" customHeight="1" x14ac:dyDescent="0.2">
      <c r="A20" s="329" t="s">
        <v>32</v>
      </c>
      <c r="B20" s="325" t="str">
        <f>BILANCA!B7</f>
        <v>Nefinancijska imovina (šifre 01+02+03+04+05+06)</v>
      </c>
      <c r="C20" s="321"/>
      <c r="D20" s="321"/>
      <c r="E20" s="321"/>
      <c r="F20" s="322"/>
      <c r="G20" s="159" t="str">
        <f>BILANCA!C7</f>
        <v>B002</v>
      </c>
      <c r="H20" s="174">
        <f>BILANCA!D7</f>
        <v>0</v>
      </c>
      <c r="I20" s="175">
        <f>BILANCA!E7</f>
        <v>0</v>
      </c>
      <c r="J20" s="4"/>
      <c r="K20" s="4"/>
      <c r="L20" s="4"/>
      <c r="M20" s="4"/>
      <c r="N20" s="4"/>
      <c r="O20" s="4"/>
      <c r="P20" s="4"/>
      <c r="Q20" s="4"/>
      <c r="R20" s="4"/>
      <c r="S20" s="4"/>
      <c r="T20" s="4"/>
      <c r="U20" s="4"/>
      <c r="V20" s="4"/>
      <c r="W20" s="4"/>
      <c r="X20" s="4"/>
    </row>
    <row r="21" spans="1:24" ht="12.75" customHeight="1" x14ac:dyDescent="0.2">
      <c r="A21" s="330"/>
      <c r="B21" s="314" t="str">
        <f>BILANCA!B68</f>
        <v>Financijska imovina (šifre 11+12+13+14+15+16+17+19)</v>
      </c>
      <c r="C21" s="315"/>
      <c r="D21" s="315"/>
      <c r="E21" s="315"/>
      <c r="F21" s="316"/>
      <c r="G21" s="160" t="str">
        <f>BILANCA!C68</f>
        <v>1</v>
      </c>
      <c r="H21" s="176">
        <f>BILANCA!D68</f>
        <v>0</v>
      </c>
      <c r="I21" s="177">
        <f>BILANCA!E68</f>
        <v>0</v>
      </c>
      <c r="J21" s="4"/>
      <c r="K21" s="4"/>
      <c r="L21" s="4"/>
      <c r="M21" s="4"/>
      <c r="N21" s="4"/>
      <c r="O21" s="4"/>
      <c r="P21" s="4"/>
      <c r="Q21" s="4"/>
      <c r="R21" s="4"/>
      <c r="S21" s="4"/>
      <c r="T21" s="4"/>
      <c r="U21" s="4"/>
      <c r="V21" s="4"/>
      <c r="W21" s="4"/>
      <c r="X21" s="4"/>
    </row>
    <row r="22" spans="1:24" ht="12.75" customHeight="1" x14ac:dyDescent="0.2">
      <c r="A22" s="330"/>
      <c r="B22" s="314" t="str">
        <f>BILANCA!B176</f>
        <v xml:space="preserve">Obveze (šifre 23+24+25+26+29) </v>
      </c>
      <c r="C22" s="315"/>
      <c r="D22" s="315"/>
      <c r="E22" s="315"/>
      <c r="F22" s="316"/>
      <c r="G22" s="160" t="str">
        <f>BILANCA!C176</f>
        <v>2</v>
      </c>
      <c r="H22" s="176">
        <f>BILANCA!D176</f>
        <v>0</v>
      </c>
      <c r="I22" s="177">
        <f>BILANCA!E176</f>
        <v>0</v>
      </c>
      <c r="J22" s="4"/>
      <c r="K22" s="4"/>
      <c r="L22" s="4"/>
      <c r="M22" s="4"/>
      <c r="N22" s="4"/>
      <c r="O22" s="4"/>
      <c r="P22" s="4"/>
      <c r="Q22" s="4"/>
      <c r="R22" s="4"/>
      <c r="S22" s="4"/>
      <c r="T22" s="4"/>
      <c r="U22" s="4"/>
      <c r="V22" s="4"/>
      <c r="W22" s="4"/>
      <c r="X22" s="4"/>
    </row>
    <row r="23" spans="1:24" ht="12.75" customHeight="1" x14ac:dyDescent="0.2">
      <c r="A23" s="331"/>
      <c r="B23" s="317" t="str">
        <f>BILANCA!B237</f>
        <v>Vlastiti izvori (šifre 91 + 922 - 93 + 96 do 98)</v>
      </c>
      <c r="C23" s="318"/>
      <c r="D23" s="318"/>
      <c r="E23" s="318"/>
      <c r="F23" s="319"/>
      <c r="G23" s="161" t="str">
        <f>BILANCA!C237</f>
        <v>9</v>
      </c>
      <c r="H23" s="178">
        <f>BILANCA!D237</f>
        <v>0</v>
      </c>
      <c r="I23" s="179">
        <f>BILANCA!E237</f>
        <v>0</v>
      </c>
      <c r="J23" s="4"/>
      <c r="K23" s="4"/>
      <c r="L23" s="4"/>
      <c r="M23" s="4"/>
      <c r="N23" s="4"/>
      <c r="O23" s="4"/>
      <c r="P23" s="4"/>
      <c r="Q23" s="4"/>
      <c r="R23" s="4"/>
      <c r="S23" s="4"/>
      <c r="T23" s="4"/>
      <c r="U23" s="4"/>
      <c r="V23" s="4"/>
      <c r="W23" s="4"/>
      <c r="X23" s="4"/>
    </row>
    <row r="24" spans="1:24" ht="12.75" customHeight="1" x14ac:dyDescent="0.2">
      <c r="A24" s="329" t="s">
        <v>45</v>
      </c>
      <c r="B24" s="325" t="str">
        <f>'RAS-funkcijski'!B5</f>
        <v>Opće javne usluge (šifre 011+012+013+014 do 018)</v>
      </c>
      <c r="C24" s="321"/>
      <c r="D24" s="321"/>
      <c r="E24" s="321"/>
      <c r="F24" s="322"/>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14" t="str">
        <f>'RAS-funkcijski'!B35</f>
        <v>Ekonomski poslovi (šifre 041+042+043+044+045+046+047+048+049)</v>
      </c>
      <c r="C25" s="315"/>
      <c r="D25" s="315"/>
      <c r="E25" s="315"/>
      <c r="F25" s="316"/>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14" t="str">
        <f>'RAS-funkcijski'!B88</f>
        <v>Rashodi vezani za stanovanje i kom. pogodnosti koji nisu drugdje svrstani</v>
      </c>
      <c r="C26" s="315"/>
      <c r="D26" s="315"/>
      <c r="E26" s="315"/>
      <c r="F26" s="316"/>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14" t="str">
        <f>'RAS-funkcijski'!B114</f>
        <v>Obrazovanje (šifre 091+092+093+094+095+096+097+098)</v>
      </c>
      <c r="C27" s="315"/>
      <c r="D27" s="315"/>
      <c r="E27" s="315"/>
      <c r="F27" s="316"/>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1"/>
      <c r="B28" s="317" t="str">
        <f>'RAS-funkcijski'!B141</f>
        <v>Kontrolni zbroj (šifre 01+02+03+04+05+06+07+08+09+10)</v>
      </c>
      <c r="C28" s="318"/>
      <c r="D28" s="318"/>
      <c r="E28" s="318"/>
      <c r="F28" s="319"/>
      <c r="G28" s="161" t="str">
        <f>'RAS-funkcijski'!C141</f>
        <v>R1</v>
      </c>
      <c r="H28" s="180">
        <f>'RAS-funkcijski'!D141</f>
        <v>0</v>
      </c>
      <c r="I28" s="181">
        <f>'RAS-funkcijski'!E141</f>
        <v>0</v>
      </c>
      <c r="J28" s="4"/>
      <c r="K28" s="4"/>
      <c r="L28" s="4"/>
      <c r="M28" s="4"/>
      <c r="N28" s="4"/>
      <c r="O28" s="4"/>
      <c r="P28" s="4"/>
      <c r="Q28" s="4"/>
      <c r="R28" s="4"/>
      <c r="S28" s="4"/>
      <c r="T28" s="4"/>
      <c r="U28" s="4"/>
      <c r="V28" s="4"/>
      <c r="W28" s="4"/>
      <c r="X28" s="4"/>
    </row>
    <row r="29" spans="1:24" ht="12.75" customHeight="1" x14ac:dyDescent="0.2">
      <c r="A29" s="329" t="s">
        <v>36</v>
      </c>
      <c r="B29" s="320" t="str">
        <f>'P-VRIO'!B5</f>
        <v>Promjene u vrijednosti i obujmu imovine (šifre 91511+91512)</v>
      </c>
      <c r="C29" s="321"/>
      <c r="D29" s="321"/>
      <c r="E29" s="321"/>
      <c r="F29" s="322"/>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0"/>
      <c r="B30" s="323" t="str">
        <f>'P-VRIO'!B22</f>
        <v>Promjene u obujmu imovine (šifre P016+P023)</v>
      </c>
      <c r="C30" s="315"/>
      <c r="D30" s="315"/>
      <c r="E30" s="315"/>
      <c r="F30" s="316"/>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0"/>
      <c r="B31" s="323" t="str">
        <f>'P-VRIO'!B38</f>
        <v>Promjene u vrijednosti (revalorizacija) i obujmu obveza (šifre 91521+91522)</v>
      </c>
      <c r="C31" s="315"/>
      <c r="D31" s="315"/>
      <c r="E31" s="315"/>
      <c r="F31" s="316"/>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24" t="str">
        <f>'P-VRIO'!B44</f>
        <v>Promjene u obujmu obveza (šifre P035 do P038)</v>
      </c>
      <c r="C32" s="318"/>
      <c r="D32" s="318"/>
      <c r="E32" s="318"/>
      <c r="F32" s="319"/>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37</v>
      </c>
      <c r="B33" s="325" t="str">
        <f>OBVEZE!B5</f>
        <v>Stanje obveza 1. siječnja (=stanju obveza iz Izvještaja o obvezama na 31. prosinca prethodne godine)</v>
      </c>
      <c r="C33" s="321"/>
      <c r="D33" s="321"/>
      <c r="E33" s="321"/>
      <c r="F33" s="322"/>
      <c r="G33" s="159" t="str">
        <f>OBVEZE!C5</f>
        <v>V001</v>
      </c>
      <c r="H33" s="182" t="s">
        <v>46</v>
      </c>
      <c r="I33" s="183">
        <f>OBVEZE!D5</f>
        <v>0</v>
      </c>
      <c r="J33" s="4"/>
      <c r="K33" s="4"/>
      <c r="L33" s="4"/>
      <c r="M33" s="4"/>
      <c r="N33" s="4"/>
      <c r="O33" s="4"/>
      <c r="P33" s="4"/>
      <c r="Q33" s="4"/>
      <c r="R33" s="4"/>
      <c r="S33" s="4"/>
      <c r="T33" s="4"/>
      <c r="U33" s="4"/>
      <c r="V33" s="4"/>
      <c r="W33" s="4"/>
      <c r="X33" s="4"/>
    </row>
    <row r="34" spans="1:24" ht="12.75" customHeight="1" x14ac:dyDescent="0.2">
      <c r="A34" s="330"/>
      <c r="B34" s="314" t="str">
        <f>OBVEZE!B42</f>
        <v>Stanje obveza na kraju izvještajnog razdoblja (šifre V001+V002-V004) i (šifre V007+V009)</v>
      </c>
      <c r="C34" s="315"/>
      <c r="D34" s="315"/>
      <c r="E34" s="315"/>
      <c r="F34" s="316"/>
      <c r="G34" s="160" t="str">
        <f>OBVEZE!C42</f>
        <v>V006</v>
      </c>
      <c r="H34" s="176" t="s">
        <v>46</v>
      </c>
      <c r="I34" s="177">
        <f>OBVEZE!D42</f>
        <v>0</v>
      </c>
      <c r="J34" s="4"/>
      <c r="K34" s="4"/>
      <c r="L34" s="4"/>
      <c r="M34" s="4"/>
      <c r="N34" s="4"/>
      <c r="O34" s="4"/>
      <c r="P34" s="4"/>
      <c r="Q34" s="4"/>
      <c r="R34" s="4"/>
      <c r="S34" s="4"/>
      <c r="T34" s="4"/>
      <c r="U34" s="4"/>
      <c r="V34" s="4"/>
      <c r="W34" s="4"/>
      <c r="X34" s="4"/>
    </row>
    <row r="35" spans="1:24" ht="12.75" customHeight="1" x14ac:dyDescent="0.2">
      <c r="A35" s="330"/>
      <c r="B35" s="314" t="str">
        <f>OBVEZE!B43</f>
        <v>Stanje dospjelih obveza na kraju izvještajnog razdoblja (šifre V008+D23+D24 + 'D dio 25,26')</v>
      </c>
      <c r="C35" s="315"/>
      <c r="D35" s="315"/>
      <c r="E35" s="315"/>
      <c r="F35" s="316"/>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1"/>
      <c r="B36" s="317" t="str">
        <f>OBVEZE!B101</f>
        <v>Stanje nedospjelih obveza na kraju izvještajnog razdoblja (šifre V010 + ND23 + ND24 + 'ND dio 25,26')</v>
      </c>
      <c r="C36" s="318"/>
      <c r="D36" s="318"/>
      <c r="E36" s="318"/>
      <c r="F36" s="319"/>
      <c r="G36" s="161" t="str">
        <f>OBVEZE!C101</f>
        <v>V009</v>
      </c>
      <c r="H36" s="180" t="s">
        <v>46</v>
      </c>
      <c r="I36" s="181">
        <f>OBVEZE!D101</f>
        <v>0</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3" t="s">
        <v>47</v>
      </c>
      <c r="I39" s="31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vUHMBH08aZWx1I8gh38Msitnlqi5zcGOq+DOGXrbRWYJwVrRs41H/t/2YWHIucSjmF/aDiYeaQOkxeZGKI6Dg==" saltValue="4H8p4G8rrSzPAcmsyZFBP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976" zoomScaleNormal="100" workbookViewId="0">
      <selection activeCell="E1002" sqref="E1002"/>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2" width="14.42578125" style="66" customWidth="1"/>
    <col min="13" max="16384" width="14.42578125" style="66"/>
  </cols>
  <sheetData>
    <row r="2" spans="1:25" s="224" customFormat="1" ht="50.1" customHeight="1" x14ac:dyDescent="0.2">
      <c r="A2" s="351" t="s">
        <v>48</v>
      </c>
      <c r="B2" s="352"/>
      <c r="C2" s="352"/>
      <c r="D2" s="352"/>
      <c r="E2" s="352"/>
      <c r="F2" s="352"/>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1535493</v>
      </c>
      <c r="E6" s="53">
        <f>E7+E44+E50+E82+E106+E124+E133+E139</f>
        <v>1451124.4300000002</v>
      </c>
      <c r="F6" s="54">
        <f t="shared" ref="F6:F131" si="0">IF(D6&lt;&gt;0,IF(E6/D6&gt;=100,"&gt;&gt;100",E6/D6*100),"-")</f>
        <v>94.50544092353401</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60770</v>
      </c>
      <c r="E50" s="53">
        <f>E51+E54+E59+E62+E65+E68+E71+E74+E77</f>
        <v>98081.64</v>
      </c>
      <c r="F50" s="54">
        <f t="shared" si="0"/>
        <v>161.39812407437881</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40000</v>
      </c>
      <c r="E59" s="53">
        <f t="shared" si="12"/>
        <v>35000</v>
      </c>
      <c r="F59" s="54">
        <f t="shared" si="0"/>
        <v>87.5</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v>40000</v>
      </c>
      <c r="E61" s="244">
        <v>35000</v>
      </c>
      <c r="F61" s="54">
        <f t="shared" si="0"/>
        <v>87.5</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20770</v>
      </c>
      <c r="E68" s="53">
        <f t="shared" si="15"/>
        <v>63081.64</v>
      </c>
      <c r="F68" s="54">
        <f t="shared" si="0"/>
        <v>303.71516610495905</v>
      </c>
    </row>
    <row r="69" spans="1:6" ht="12.75" customHeight="1" x14ac:dyDescent="0.2">
      <c r="A69" s="55" t="s">
        <v>181</v>
      </c>
      <c r="B69" s="87" t="s">
        <v>182</v>
      </c>
      <c r="C69" s="52" t="s">
        <v>181</v>
      </c>
      <c r="D69" s="244">
        <v>20770</v>
      </c>
      <c r="E69" s="244">
        <v>43081.64</v>
      </c>
      <c r="F69" s="54">
        <f t="shared" si="0"/>
        <v>207.42243620606641</v>
      </c>
    </row>
    <row r="70" spans="1:6" ht="24" x14ac:dyDescent="0.2">
      <c r="A70" s="55" t="s">
        <v>183</v>
      </c>
      <c r="B70" s="87" t="s">
        <v>184</v>
      </c>
      <c r="C70" s="52" t="s">
        <v>183</v>
      </c>
      <c r="D70" s="244"/>
      <c r="E70" s="244">
        <v>20000</v>
      </c>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1</v>
      </c>
      <c r="E82" s="53">
        <f t="shared" si="19"/>
        <v>0.99</v>
      </c>
      <c r="F82" s="54">
        <f t="shared" si="0"/>
        <v>99</v>
      </c>
    </row>
    <row r="83" spans="1:6" ht="12.75" customHeight="1" x14ac:dyDescent="0.2">
      <c r="A83" s="55">
        <v>641</v>
      </c>
      <c r="B83" s="87" t="s">
        <v>209</v>
      </c>
      <c r="C83" s="52" t="s">
        <v>210</v>
      </c>
      <c r="D83" s="53">
        <f t="shared" ref="D83:E83" si="20">SUM(D84:D90)</f>
        <v>1</v>
      </c>
      <c r="E83" s="53">
        <f t="shared" si="20"/>
        <v>0.99</v>
      </c>
      <c r="F83" s="54">
        <f t="shared" si="0"/>
        <v>99</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1</v>
      </c>
      <c r="E85" s="244">
        <v>0.99</v>
      </c>
      <c r="F85" s="54">
        <f t="shared" si="0"/>
        <v>99</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0</v>
      </c>
      <c r="E106" s="53">
        <f t="shared" si="23"/>
        <v>0</v>
      </c>
      <c r="F106" s="54" t="str">
        <f t="shared" si="0"/>
        <v>-</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0</v>
      </c>
      <c r="E112" s="53">
        <f t="shared" si="25"/>
        <v>0</v>
      </c>
      <c r="F112" s="54" t="str">
        <f t="shared" si="0"/>
        <v>-</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c r="E117" s="244"/>
      <c r="F117" s="54" t="str">
        <f t="shared" si="0"/>
        <v>-</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1179</v>
      </c>
      <c r="E124" s="53">
        <f t="shared" si="27"/>
        <v>7818</v>
      </c>
      <c r="F124" s="54">
        <f t="shared" si="0"/>
        <v>663.10432569974557</v>
      </c>
    </row>
    <row r="125" spans="1:6" ht="12.75" customHeight="1" x14ac:dyDescent="0.2">
      <c r="A125" s="55">
        <v>661</v>
      </c>
      <c r="B125" s="88" t="s">
        <v>293</v>
      </c>
      <c r="C125" s="52" t="s">
        <v>294</v>
      </c>
      <c r="D125" s="53">
        <f t="shared" ref="D125:E125" si="28">SUM(D126:D127)</f>
        <v>1179</v>
      </c>
      <c r="E125" s="53">
        <f t="shared" si="28"/>
        <v>7818</v>
      </c>
      <c r="F125" s="54">
        <f t="shared" si="0"/>
        <v>663.10432569974557</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1179</v>
      </c>
      <c r="E127" s="244">
        <v>7818</v>
      </c>
      <c r="F127" s="54">
        <f t="shared" si="0"/>
        <v>663.10432569974557</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1473543</v>
      </c>
      <c r="E133" s="53">
        <f t="shared" si="30"/>
        <v>1345223.8</v>
      </c>
      <c r="F133" s="54">
        <f t="shared" ref="F133:F223" si="31">IF(D133&lt;&gt;0,IF(E133/D133&gt;=100,"&gt;&gt;100",E133/D133*100),"-")</f>
        <v>91.291791281285995</v>
      </c>
    </row>
    <row r="134" spans="1:6" ht="24" x14ac:dyDescent="0.2">
      <c r="A134" s="55">
        <v>671</v>
      </c>
      <c r="B134" s="234" t="s">
        <v>311</v>
      </c>
      <c r="C134" s="52" t="s">
        <v>312</v>
      </c>
      <c r="D134" s="53">
        <f t="shared" ref="D134:E134" si="32">SUM(D135:D137)</f>
        <v>1473543</v>
      </c>
      <c r="E134" s="53">
        <f t="shared" si="32"/>
        <v>1345223.8</v>
      </c>
      <c r="F134" s="54">
        <f t="shared" si="31"/>
        <v>91.291791281285995</v>
      </c>
    </row>
    <row r="135" spans="1:6" ht="12.75" customHeight="1" x14ac:dyDescent="0.2">
      <c r="A135" s="55">
        <v>6711</v>
      </c>
      <c r="B135" s="87" t="s">
        <v>313</v>
      </c>
      <c r="C135" s="52" t="s">
        <v>314</v>
      </c>
      <c r="D135" s="244">
        <v>1473543</v>
      </c>
      <c r="E135" s="244">
        <v>1325596.33</v>
      </c>
      <c r="F135" s="54">
        <f t="shared" si="31"/>
        <v>89.95979961222713</v>
      </c>
    </row>
    <row r="136" spans="1:6" ht="24" x14ac:dyDescent="0.2">
      <c r="A136" s="55">
        <v>6712</v>
      </c>
      <c r="B136" s="234" t="s">
        <v>315</v>
      </c>
      <c r="C136" s="52" t="s">
        <v>316</v>
      </c>
      <c r="D136" s="244"/>
      <c r="E136" s="244">
        <v>19627.47</v>
      </c>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1373815</v>
      </c>
      <c r="E151" s="53">
        <f t="shared" si="35"/>
        <v>1540484.4500000002</v>
      </c>
      <c r="F151" s="54">
        <f t="shared" si="31"/>
        <v>112.13187001161002</v>
      </c>
    </row>
    <row r="152" spans="1:6" ht="12.75" customHeight="1" x14ac:dyDescent="0.2">
      <c r="A152" s="55">
        <v>31</v>
      </c>
      <c r="B152" s="87" t="s">
        <v>346</v>
      </c>
      <c r="C152" s="52" t="s">
        <v>35</v>
      </c>
      <c r="D152" s="53">
        <f t="shared" ref="D152:E152" si="36">D153+D158+D159</f>
        <v>1281265</v>
      </c>
      <c r="E152" s="53">
        <f t="shared" si="36"/>
        <v>1297268.03</v>
      </c>
      <c r="F152" s="54">
        <f t="shared" si="31"/>
        <v>101.24900235314318</v>
      </c>
    </row>
    <row r="153" spans="1:6" ht="12.75" customHeight="1" x14ac:dyDescent="0.2">
      <c r="A153" s="55">
        <v>311</v>
      </c>
      <c r="B153" s="87" t="s">
        <v>347</v>
      </c>
      <c r="C153" s="52" t="s">
        <v>348</v>
      </c>
      <c r="D153" s="53">
        <f t="shared" ref="D153:E153" si="37">SUM(D154:D157)</f>
        <v>1060833</v>
      </c>
      <c r="E153" s="53">
        <f t="shared" si="37"/>
        <v>1077510.8700000001</v>
      </c>
      <c r="F153" s="54">
        <f t="shared" si="31"/>
        <v>101.57214849085578</v>
      </c>
    </row>
    <row r="154" spans="1:6" ht="12.75" customHeight="1" x14ac:dyDescent="0.2">
      <c r="A154" s="55">
        <v>3111</v>
      </c>
      <c r="B154" s="87" t="s">
        <v>349</v>
      </c>
      <c r="C154" s="52" t="s">
        <v>350</v>
      </c>
      <c r="D154" s="244">
        <v>1060833</v>
      </c>
      <c r="E154" s="244">
        <v>1077510.8700000001</v>
      </c>
      <c r="F154" s="54">
        <f t="shared" si="31"/>
        <v>101.57214849085578</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32726</v>
      </c>
      <c r="E158" s="244">
        <v>32726</v>
      </c>
      <c r="F158" s="54">
        <f t="shared" si="31"/>
        <v>100</v>
      </c>
    </row>
    <row r="159" spans="1:6" ht="12.75" customHeight="1" x14ac:dyDescent="0.2">
      <c r="A159" s="55">
        <v>313</v>
      </c>
      <c r="B159" s="87" t="s">
        <v>359</v>
      </c>
      <c r="C159" s="52" t="s">
        <v>360</v>
      </c>
      <c r="D159" s="53">
        <f t="shared" ref="D159:E159" si="38">SUM(D160:D162)</f>
        <v>187706</v>
      </c>
      <c r="E159" s="53">
        <f t="shared" si="38"/>
        <v>187031.16</v>
      </c>
      <c r="F159" s="54">
        <f t="shared" si="31"/>
        <v>99.640480325615584</v>
      </c>
    </row>
    <row r="160" spans="1:6" ht="12.75" customHeight="1" x14ac:dyDescent="0.2">
      <c r="A160" s="55">
        <v>3131</v>
      </c>
      <c r="B160" s="87" t="s">
        <v>139</v>
      </c>
      <c r="C160" s="52" t="s">
        <v>361</v>
      </c>
      <c r="D160" s="244">
        <v>83169</v>
      </c>
      <c r="E160" s="244">
        <v>84476.84</v>
      </c>
      <c r="F160" s="54">
        <f t="shared" si="31"/>
        <v>101.57250898772378</v>
      </c>
    </row>
    <row r="161" spans="1:6" ht="12.75" customHeight="1" x14ac:dyDescent="0.2">
      <c r="A161" s="55">
        <v>3132</v>
      </c>
      <c r="B161" s="87" t="s">
        <v>362</v>
      </c>
      <c r="C161" s="52" t="s">
        <v>363</v>
      </c>
      <c r="D161" s="244">
        <v>104537</v>
      </c>
      <c r="E161" s="244">
        <v>102554.32</v>
      </c>
      <c r="F161" s="54">
        <f t="shared" si="31"/>
        <v>98.103370098625376</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91135</v>
      </c>
      <c r="E163" s="53">
        <f t="shared" si="39"/>
        <v>241602.82000000004</v>
      </c>
      <c r="F163" s="54">
        <f t="shared" si="31"/>
        <v>265.10431777034074</v>
      </c>
    </row>
    <row r="164" spans="1:6" ht="12.75" customHeight="1" x14ac:dyDescent="0.2">
      <c r="A164" s="55">
        <v>321</v>
      </c>
      <c r="B164" s="87" t="s">
        <v>368</v>
      </c>
      <c r="C164" s="52" t="s">
        <v>369</v>
      </c>
      <c r="D164" s="53">
        <f t="shared" ref="D164:E164" si="40">SUM(D165:D168)</f>
        <v>3935</v>
      </c>
      <c r="E164" s="53">
        <f t="shared" si="40"/>
        <v>9107.16</v>
      </c>
      <c r="F164" s="54">
        <f t="shared" si="31"/>
        <v>231.43989834815756</v>
      </c>
    </row>
    <row r="165" spans="1:6" ht="12.75" customHeight="1" x14ac:dyDescent="0.2">
      <c r="A165" s="55">
        <v>3211</v>
      </c>
      <c r="B165" s="87" t="s">
        <v>370</v>
      </c>
      <c r="C165" s="52" t="s">
        <v>371</v>
      </c>
      <c r="D165" s="244"/>
      <c r="E165" s="244">
        <v>4548.08</v>
      </c>
      <c r="F165" s="54" t="str">
        <f t="shared" si="31"/>
        <v>-</v>
      </c>
    </row>
    <row r="166" spans="1:6" ht="12.75" customHeight="1" x14ac:dyDescent="0.2">
      <c r="A166" s="55">
        <v>3212</v>
      </c>
      <c r="B166" s="87" t="s">
        <v>372</v>
      </c>
      <c r="C166" s="52" t="s">
        <v>373</v>
      </c>
      <c r="D166" s="244">
        <v>3310</v>
      </c>
      <c r="E166" s="244">
        <v>2934.08</v>
      </c>
      <c r="F166" s="54">
        <f t="shared" si="31"/>
        <v>88.642900302114796</v>
      </c>
    </row>
    <row r="167" spans="1:6" ht="12.75" customHeight="1" x14ac:dyDescent="0.2">
      <c r="A167" s="55">
        <v>3213</v>
      </c>
      <c r="B167" s="87" t="s">
        <v>374</v>
      </c>
      <c r="C167" s="52" t="s">
        <v>375</v>
      </c>
      <c r="D167" s="244">
        <v>625</v>
      </c>
      <c r="E167" s="244">
        <v>1625</v>
      </c>
      <c r="F167" s="54">
        <f t="shared" si="31"/>
        <v>260</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29827</v>
      </c>
      <c r="E169" s="53">
        <f t="shared" si="41"/>
        <v>172264.26</v>
      </c>
      <c r="F169" s="54">
        <f t="shared" si="31"/>
        <v>577.54470781506689</v>
      </c>
    </row>
    <row r="170" spans="1:6" ht="12.75" customHeight="1" x14ac:dyDescent="0.2">
      <c r="A170" s="55">
        <v>3221</v>
      </c>
      <c r="B170" s="87" t="s">
        <v>380</v>
      </c>
      <c r="C170" s="52" t="s">
        <v>381</v>
      </c>
      <c r="D170" s="244">
        <v>656</v>
      </c>
      <c r="E170" s="244">
        <v>3867.3</v>
      </c>
      <c r="F170" s="54">
        <f t="shared" si="31"/>
        <v>589.52743902439022</v>
      </c>
    </row>
    <row r="171" spans="1:6" ht="12.75" customHeight="1" x14ac:dyDescent="0.2">
      <c r="A171" s="55">
        <v>3222</v>
      </c>
      <c r="B171" s="87" t="s">
        <v>382</v>
      </c>
      <c r="C171" s="52" t="s">
        <v>383</v>
      </c>
      <c r="D171" s="244"/>
      <c r="E171" s="244"/>
      <c r="F171" s="54" t="str">
        <f t="shared" si="31"/>
        <v>-</v>
      </c>
    </row>
    <row r="172" spans="1:6" ht="12.75" customHeight="1" x14ac:dyDescent="0.2">
      <c r="A172" s="55">
        <v>3223</v>
      </c>
      <c r="B172" s="87" t="s">
        <v>384</v>
      </c>
      <c r="C172" s="52" t="s">
        <v>385</v>
      </c>
      <c r="D172" s="244">
        <v>6943</v>
      </c>
      <c r="E172" s="244">
        <v>12010.31</v>
      </c>
      <c r="F172" s="54">
        <f t="shared" si="31"/>
        <v>172.98444476451101</v>
      </c>
    </row>
    <row r="173" spans="1:6" ht="12.75" customHeight="1" x14ac:dyDescent="0.2">
      <c r="A173" s="55">
        <v>3224</v>
      </c>
      <c r="B173" s="87" t="s">
        <v>386</v>
      </c>
      <c r="C173" s="52" t="s">
        <v>387</v>
      </c>
      <c r="D173" s="244">
        <v>8958</v>
      </c>
      <c r="E173" s="244">
        <v>5306.16</v>
      </c>
      <c r="F173" s="54">
        <f t="shared" si="31"/>
        <v>59.233757535164102</v>
      </c>
    </row>
    <row r="174" spans="1:6" ht="12.75" customHeight="1" x14ac:dyDescent="0.2">
      <c r="A174" s="55">
        <v>3225</v>
      </c>
      <c r="B174" s="87" t="s">
        <v>388</v>
      </c>
      <c r="C174" s="52" t="s">
        <v>389</v>
      </c>
      <c r="D174" s="244">
        <v>5178</v>
      </c>
      <c r="E174" s="244">
        <v>12995.96</v>
      </c>
      <c r="F174" s="54">
        <f t="shared" si="31"/>
        <v>250.98416376979529</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8092</v>
      </c>
      <c r="E176" s="244">
        <v>138084.53</v>
      </c>
      <c r="F176" s="54">
        <f t="shared" si="31"/>
        <v>1706.4326495304006</v>
      </c>
    </row>
    <row r="177" spans="1:6" ht="12.75" customHeight="1" x14ac:dyDescent="0.2">
      <c r="A177" s="55">
        <v>323</v>
      </c>
      <c r="B177" s="87" t="s">
        <v>394</v>
      </c>
      <c r="C177" s="52" t="s">
        <v>395</v>
      </c>
      <c r="D177" s="53">
        <f t="shared" ref="D177:E177" si="42">SUM(D178:D186)</f>
        <v>46117</v>
      </c>
      <c r="E177" s="53">
        <f t="shared" si="42"/>
        <v>48856.200000000004</v>
      </c>
      <c r="F177" s="54">
        <f t="shared" si="31"/>
        <v>105.93967517401393</v>
      </c>
    </row>
    <row r="178" spans="1:6" ht="12.75" customHeight="1" x14ac:dyDescent="0.2">
      <c r="A178" s="55">
        <v>3231</v>
      </c>
      <c r="B178" s="87" t="s">
        <v>396</v>
      </c>
      <c r="C178" s="52" t="s">
        <v>397</v>
      </c>
      <c r="D178" s="244">
        <v>6065</v>
      </c>
      <c r="E178" s="244">
        <v>6838.69</v>
      </c>
      <c r="F178" s="54">
        <f t="shared" si="31"/>
        <v>112.75663643858202</v>
      </c>
    </row>
    <row r="179" spans="1:6" ht="12.75" customHeight="1" x14ac:dyDescent="0.2">
      <c r="A179" s="55">
        <v>3232</v>
      </c>
      <c r="B179" s="87" t="s">
        <v>398</v>
      </c>
      <c r="C179" s="52" t="s">
        <v>399</v>
      </c>
      <c r="D179" s="244">
        <v>863</v>
      </c>
      <c r="E179" s="244">
        <v>555</v>
      </c>
      <c r="F179" s="54">
        <f t="shared" si="31"/>
        <v>64.310544611819225</v>
      </c>
    </row>
    <row r="180" spans="1:6" ht="12.75" customHeight="1" x14ac:dyDescent="0.2">
      <c r="A180" s="55">
        <v>3233</v>
      </c>
      <c r="B180" s="87" t="s">
        <v>400</v>
      </c>
      <c r="C180" s="52" t="s">
        <v>401</v>
      </c>
      <c r="D180" s="244"/>
      <c r="E180" s="244"/>
      <c r="F180" s="54" t="str">
        <f t="shared" si="31"/>
        <v>-</v>
      </c>
    </row>
    <row r="181" spans="1:6" ht="12.75" customHeight="1" x14ac:dyDescent="0.2">
      <c r="A181" s="55">
        <v>3234</v>
      </c>
      <c r="B181" s="87" t="s">
        <v>402</v>
      </c>
      <c r="C181" s="52" t="s">
        <v>403</v>
      </c>
      <c r="D181" s="244"/>
      <c r="E181" s="244"/>
      <c r="F181" s="54" t="str">
        <f t="shared" si="31"/>
        <v>-</v>
      </c>
    </row>
    <row r="182" spans="1:6" ht="12.75" customHeight="1" x14ac:dyDescent="0.2">
      <c r="A182" s="55">
        <v>3235</v>
      </c>
      <c r="B182" s="87" t="s">
        <v>404</v>
      </c>
      <c r="C182" s="52" t="s">
        <v>405</v>
      </c>
      <c r="D182" s="244"/>
      <c r="E182" s="244"/>
      <c r="F182" s="54" t="str">
        <f t="shared" si="31"/>
        <v>-</v>
      </c>
    </row>
    <row r="183" spans="1:6" ht="12.75" customHeight="1" x14ac:dyDescent="0.2">
      <c r="A183" s="55">
        <v>3236</v>
      </c>
      <c r="B183" s="87" t="s">
        <v>406</v>
      </c>
      <c r="C183" s="52" t="s">
        <v>407</v>
      </c>
      <c r="D183" s="244"/>
      <c r="E183" s="244">
        <v>2325</v>
      </c>
      <c r="F183" s="54" t="str">
        <f t="shared" si="31"/>
        <v>-</v>
      </c>
    </row>
    <row r="184" spans="1:6" ht="12.75" customHeight="1" x14ac:dyDescent="0.2">
      <c r="A184" s="55">
        <v>3237</v>
      </c>
      <c r="B184" s="87" t="s">
        <v>408</v>
      </c>
      <c r="C184" s="52" t="s">
        <v>409</v>
      </c>
      <c r="D184" s="244">
        <v>37500</v>
      </c>
      <c r="E184" s="244">
        <v>37500</v>
      </c>
      <c r="F184" s="54">
        <f t="shared" si="31"/>
        <v>100</v>
      </c>
    </row>
    <row r="185" spans="1:6" ht="12.75" customHeight="1" x14ac:dyDescent="0.2">
      <c r="A185" s="55">
        <v>3238</v>
      </c>
      <c r="B185" s="87" t="s">
        <v>410</v>
      </c>
      <c r="C185" s="52" t="s">
        <v>411</v>
      </c>
      <c r="D185" s="244">
        <v>589</v>
      </c>
      <c r="E185" s="244">
        <v>1637.51</v>
      </c>
      <c r="F185" s="54">
        <f t="shared" si="31"/>
        <v>278.01528013582345</v>
      </c>
    </row>
    <row r="186" spans="1:6" ht="12.75" customHeight="1" x14ac:dyDescent="0.2">
      <c r="A186" s="55">
        <v>3239</v>
      </c>
      <c r="B186" s="87" t="s">
        <v>412</v>
      </c>
      <c r="C186" s="52" t="s">
        <v>413</v>
      </c>
      <c r="D186" s="244">
        <v>1100</v>
      </c>
      <c r="E186" s="244"/>
      <c r="F186" s="54">
        <f t="shared" si="31"/>
        <v>0</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11256</v>
      </c>
      <c r="E188" s="53">
        <f t="shared" si="43"/>
        <v>11375.199999999999</v>
      </c>
      <c r="F188" s="54">
        <f t="shared" si="31"/>
        <v>101.05899076048328</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11256</v>
      </c>
      <c r="E190" s="244">
        <v>11256.06</v>
      </c>
      <c r="F190" s="54">
        <f t="shared" si="31"/>
        <v>100.00053304904051</v>
      </c>
    </row>
    <row r="191" spans="1:6" ht="12.75" customHeight="1" x14ac:dyDescent="0.2">
      <c r="A191" s="55">
        <v>3293</v>
      </c>
      <c r="B191" s="87" t="s">
        <v>422</v>
      </c>
      <c r="C191" s="52" t="s">
        <v>423</v>
      </c>
      <c r="D191" s="244"/>
      <c r="E191" s="244">
        <v>119.14</v>
      </c>
      <c r="F191" s="54" t="str">
        <f t="shared" si="31"/>
        <v>-</v>
      </c>
    </row>
    <row r="192" spans="1:6" ht="12.75" customHeight="1" x14ac:dyDescent="0.2">
      <c r="A192" s="55">
        <v>3294</v>
      </c>
      <c r="B192" s="87" t="s">
        <v>424</v>
      </c>
      <c r="C192" s="52" t="s">
        <v>425</v>
      </c>
      <c r="D192" s="244"/>
      <c r="E192" s="244"/>
      <c r="F192" s="54" t="str">
        <f t="shared" si="31"/>
        <v>-</v>
      </c>
    </row>
    <row r="193" spans="1:6" ht="12.75" customHeight="1" x14ac:dyDescent="0.2">
      <c r="A193" s="55">
        <v>3295</v>
      </c>
      <c r="B193" s="87" t="s">
        <v>426</v>
      </c>
      <c r="C193" s="52" t="s">
        <v>427</v>
      </c>
      <c r="D193" s="244"/>
      <c r="E193" s="244"/>
      <c r="F193" s="54" t="str">
        <f t="shared" si="31"/>
        <v>-</v>
      </c>
    </row>
    <row r="194" spans="1:6" ht="12.75" customHeight="1" x14ac:dyDescent="0.2">
      <c r="A194" s="55" t="s">
        <v>428</v>
      </c>
      <c r="B194" s="87" t="s">
        <v>429</v>
      </c>
      <c r="C194" s="52" t="s">
        <v>428</v>
      </c>
      <c r="D194" s="244"/>
      <c r="E194" s="244"/>
      <c r="F194" s="54" t="str">
        <f t="shared" si="31"/>
        <v>-</v>
      </c>
    </row>
    <row r="195" spans="1:6" ht="12.75" customHeight="1" x14ac:dyDescent="0.2">
      <c r="A195" s="55">
        <v>3299</v>
      </c>
      <c r="B195" s="87" t="s">
        <v>430</v>
      </c>
      <c r="C195" s="52" t="s">
        <v>431</v>
      </c>
      <c r="D195" s="244"/>
      <c r="E195" s="244"/>
      <c r="F195" s="54" t="str">
        <f t="shared" si="31"/>
        <v>-</v>
      </c>
    </row>
    <row r="196" spans="1:6" ht="12.75" customHeight="1" x14ac:dyDescent="0.2">
      <c r="A196" s="55">
        <v>34</v>
      </c>
      <c r="B196" s="234" t="s">
        <v>432</v>
      </c>
      <c r="C196" s="52" t="s">
        <v>433</v>
      </c>
      <c r="D196" s="53">
        <f t="shared" ref="D196:E196" si="44">D197+D202+D210</f>
        <v>1415</v>
      </c>
      <c r="E196" s="53">
        <f t="shared" si="44"/>
        <v>1613.6</v>
      </c>
      <c r="F196" s="54">
        <f t="shared" si="31"/>
        <v>114.03533568904594</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1415</v>
      </c>
      <c r="E210" s="53">
        <f t="shared" si="47"/>
        <v>1613.6</v>
      </c>
      <c r="F210" s="54">
        <f t="shared" si="31"/>
        <v>114.03533568904594</v>
      </c>
    </row>
    <row r="211" spans="1:6" ht="12.75" customHeight="1" x14ac:dyDescent="0.2">
      <c r="A211" s="55">
        <v>3431</v>
      </c>
      <c r="B211" s="234" t="s">
        <v>462</v>
      </c>
      <c r="C211" s="52" t="s">
        <v>463</v>
      </c>
      <c r="D211" s="244">
        <v>1415</v>
      </c>
      <c r="E211" s="244">
        <v>1613.6</v>
      </c>
      <c r="F211" s="54">
        <f t="shared" si="31"/>
        <v>114.03533568904594</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c r="E213" s="244"/>
      <c r="F213" s="54" t="str">
        <f t="shared" si="31"/>
        <v>-</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0</v>
      </c>
      <c r="E252" s="53">
        <f t="shared" si="63"/>
        <v>0</v>
      </c>
      <c r="F252" s="54" t="str">
        <f t="shared" ref="F252:F258" si="64">IF(D252&lt;&gt;0,IF(E252/D252&gt;=100,"&gt;&gt;100",E252/D252*100),"-")</f>
        <v>-</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1373815</v>
      </c>
      <c r="E289" s="53">
        <f t="shared" si="79"/>
        <v>1540484.4500000002</v>
      </c>
      <c r="F289" s="54">
        <f t="shared" si="76"/>
        <v>112.13187001161002</v>
      </c>
    </row>
    <row r="290" spans="1:6" ht="12.75" customHeight="1" x14ac:dyDescent="0.2">
      <c r="A290" s="55" t="s">
        <v>605</v>
      </c>
      <c r="B290" s="87" t="s">
        <v>616</v>
      </c>
      <c r="C290" s="52" t="s">
        <v>617</v>
      </c>
      <c r="D290" s="53">
        <f>IF(D6&gt;=D289,D6-D289,0)</f>
        <v>161678</v>
      </c>
      <c r="E290" s="53">
        <f>IF(E6&gt;=E289,E6-E289,0)</f>
        <v>0</v>
      </c>
      <c r="F290" s="54">
        <f t="shared" si="76"/>
        <v>0</v>
      </c>
    </row>
    <row r="291" spans="1:6" ht="12.75" customHeight="1" x14ac:dyDescent="0.2">
      <c r="A291" s="55" t="s">
        <v>605</v>
      </c>
      <c r="B291" s="87" t="s">
        <v>618</v>
      </c>
      <c r="C291" s="52" t="s">
        <v>619</v>
      </c>
      <c r="D291" s="53">
        <f>IF(D289&gt;=D6,D289-D6,0)</f>
        <v>0</v>
      </c>
      <c r="E291" s="53">
        <f>IF(E289&gt;=E6,E289-E6,0)</f>
        <v>89360.020000000019</v>
      </c>
      <c r="F291" s="54" t="str">
        <f t="shared" si="76"/>
        <v>-</v>
      </c>
    </row>
    <row r="292" spans="1:6" ht="12.75" customHeight="1" x14ac:dyDescent="0.2">
      <c r="A292" s="55">
        <v>92211</v>
      </c>
      <c r="B292" s="87" t="s">
        <v>620</v>
      </c>
      <c r="C292" s="52" t="s">
        <v>621</v>
      </c>
      <c r="D292" s="244">
        <v>3178</v>
      </c>
      <c r="E292" s="244">
        <v>60128.61</v>
      </c>
      <c r="F292" s="54">
        <f t="shared" si="76"/>
        <v>1892.0267463813718</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c r="E294" s="244"/>
      <c r="F294" s="54" t="str">
        <f t="shared" si="76"/>
        <v>-</v>
      </c>
    </row>
    <row r="295" spans="1:6" ht="24"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3" t="s">
        <v>630</v>
      </c>
      <c r="B297" s="354"/>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26895</v>
      </c>
      <c r="E350" s="53">
        <f t="shared" si="95"/>
        <v>20499</v>
      </c>
      <c r="F350" s="54">
        <f t="shared" si="81"/>
        <v>76.218627997769104</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26895</v>
      </c>
      <c r="E363" s="53">
        <f t="shared" si="99"/>
        <v>20499</v>
      </c>
      <c r="F363" s="54">
        <f t="shared" si="81"/>
        <v>76.218627997769104</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26895</v>
      </c>
      <c r="E369" s="53">
        <f t="shared" si="101"/>
        <v>20499</v>
      </c>
      <c r="F369" s="54">
        <f t="shared" si="81"/>
        <v>76.218627997769104</v>
      </c>
    </row>
    <row r="370" spans="1:6" ht="12.75" customHeight="1" x14ac:dyDescent="0.2">
      <c r="A370" s="55">
        <v>4221</v>
      </c>
      <c r="B370" s="87" t="s">
        <v>671</v>
      </c>
      <c r="C370" s="52" t="s">
        <v>763</v>
      </c>
      <c r="D370" s="244"/>
      <c r="E370" s="244">
        <v>4199</v>
      </c>
      <c r="F370" s="54" t="str">
        <f t="shared" si="81"/>
        <v>-</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v>26895</v>
      </c>
      <c r="E372" s="244">
        <v>16300</v>
      </c>
      <c r="F372" s="54">
        <f t="shared" si="81"/>
        <v>60.606060606060609</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c r="E376" s="244"/>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0</v>
      </c>
      <c r="E383" s="53">
        <f t="shared" si="103"/>
        <v>0</v>
      </c>
      <c r="F383" s="54" t="str">
        <f t="shared" si="81"/>
        <v>-</v>
      </c>
    </row>
    <row r="384" spans="1:6" ht="12.75" customHeight="1" x14ac:dyDescent="0.2">
      <c r="A384" s="55">
        <v>4241</v>
      </c>
      <c r="B384" s="87" t="s">
        <v>780</v>
      </c>
      <c r="C384" s="52" t="s">
        <v>781</v>
      </c>
      <c r="D384" s="244"/>
      <c r="E384" s="244"/>
      <c r="F384" s="54" t="str">
        <f t="shared" si="81"/>
        <v>-</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26895</v>
      </c>
      <c r="E408" s="53">
        <f t="shared" si="111"/>
        <v>20499</v>
      </c>
      <c r="F408" s="54">
        <f t="shared" si="81"/>
        <v>76.218627997769104</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1535493</v>
      </c>
      <c r="E412" s="53">
        <f>E6+E298</f>
        <v>1451124.4300000002</v>
      </c>
      <c r="F412" s="54">
        <f t="shared" si="81"/>
        <v>94.50544092353401</v>
      </c>
    </row>
    <row r="413" spans="1:6" ht="12.75" customHeight="1" x14ac:dyDescent="0.2">
      <c r="A413" s="55" t="s">
        <v>605</v>
      </c>
      <c r="B413" s="87" t="s">
        <v>828</v>
      </c>
      <c r="C413" s="52" t="s">
        <v>829</v>
      </c>
      <c r="D413" s="53">
        <f t="shared" ref="D413:E413" si="112">D289+D350</f>
        <v>1400710</v>
      </c>
      <c r="E413" s="53">
        <f t="shared" si="112"/>
        <v>1560983.4500000002</v>
      </c>
      <c r="F413" s="54">
        <f t="shared" si="81"/>
        <v>111.44230069036418</v>
      </c>
    </row>
    <row r="414" spans="1:6" ht="12.75" customHeight="1" x14ac:dyDescent="0.2">
      <c r="A414" s="55" t="s">
        <v>605</v>
      </c>
      <c r="B414" s="87" t="s">
        <v>830</v>
      </c>
      <c r="C414" s="52" t="s">
        <v>831</v>
      </c>
      <c r="D414" s="53">
        <f t="shared" ref="D414:E414" si="113">IF(D412&gt;=D413,D412-D413,0)</f>
        <v>134783</v>
      </c>
      <c r="E414" s="53">
        <f t="shared" si="113"/>
        <v>0</v>
      </c>
      <c r="F414" s="54">
        <f t="shared" si="81"/>
        <v>0</v>
      </c>
    </row>
    <row r="415" spans="1:6" ht="12.75" customHeight="1" x14ac:dyDescent="0.2">
      <c r="A415" s="55" t="s">
        <v>605</v>
      </c>
      <c r="B415" s="87" t="s">
        <v>832</v>
      </c>
      <c r="C415" s="52" t="s">
        <v>833</v>
      </c>
      <c r="D415" s="53">
        <f t="shared" ref="D415:E415" si="114">IF(D413&gt;=D412,D413-D412,0)</f>
        <v>0</v>
      </c>
      <c r="E415" s="53">
        <f t="shared" si="114"/>
        <v>109859.02000000002</v>
      </c>
      <c r="F415" s="54" t="str">
        <f t="shared" si="81"/>
        <v>-</v>
      </c>
    </row>
    <row r="416" spans="1:6" ht="12.75" customHeight="1" x14ac:dyDescent="0.2">
      <c r="A416" s="62" t="s">
        <v>834</v>
      </c>
      <c r="B416" s="234" t="s">
        <v>835</v>
      </c>
      <c r="C416" s="63" t="s">
        <v>836</v>
      </c>
      <c r="D416" s="53">
        <f t="shared" ref="D416:E416" si="115">IF(D292-D293+D409-D410&gt;=0,D292-D293+D409-D410,0)</f>
        <v>3178</v>
      </c>
      <c r="E416" s="53">
        <f t="shared" si="115"/>
        <v>60128.61</v>
      </c>
      <c r="F416" s="54">
        <f t="shared" si="81"/>
        <v>1892.0267463813718</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0</v>
      </c>
      <c r="E418" s="64">
        <f t="shared" si="117"/>
        <v>0</v>
      </c>
      <c r="F418" s="59" t="str">
        <f t="shared" si="81"/>
        <v>-</v>
      </c>
    </row>
    <row r="419" spans="1:6" s="77" customFormat="1" ht="20.100000000000001" customHeight="1" x14ac:dyDescent="0.2">
      <c r="A419" s="353" t="s">
        <v>842</v>
      </c>
      <c r="B419" s="354"/>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1535493</v>
      </c>
      <c r="E639" s="53">
        <f t="shared" si="180"/>
        <v>1451124.4300000002</v>
      </c>
      <c r="F639" s="54">
        <f t="shared" si="119"/>
        <v>94.50544092353401</v>
      </c>
    </row>
    <row r="640" spans="1:6" ht="12.75" customHeight="1" x14ac:dyDescent="0.2">
      <c r="A640" s="55" t="s">
        <v>605</v>
      </c>
      <c r="B640" s="87" t="s">
        <v>1274</v>
      </c>
      <c r="C640" s="52" t="s">
        <v>1275</v>
      </c>
      <c r="D640" s="53">
        <f t="shared" ref="D640:E640" si="181">D413+D528</f>
        <v>1400710</v>
      </c>
      <c r="E640" s="53">
        <f t="shared" si="181"/>
        <v>1560983.4500000002</v>
      </c>
      <c r="F640" s="54">
        <f t="shared" si="119"/>
        <v>111.44230069036418</v>
      </c>
    </row>
    <row r="641" spans="1:6" ht="12.75" customHeight="1" x14ac:dyDescent="0.2">
      <c r="A641" s="55" t="s">
        <v>605</v>
      </c>
      <c r="B641" s="87" t="s">
        <v>1276</v>
      </c>
      <c r="C641" s="52" t="s">
        <v>1277</v>
      </c>
      <c r="D641" s="53">
        <f t="shared" ref="D641:E641" si="182">IF(D639&gt;=D640,D639-D640,0)</f>
        <v>134783</v>
      </c>
      <c r="E641" s="53">
        <f t="shared" si="182"/>
        <v>0</v>
      </c>
      <c r="F641" s="54">
        <f t="shared" si="119"/>
        <v>0</v>
      </c>
    </row>
    <row r="642" spans="1:6" ht="12.75" customHeight="1" x14ac:dyDescent="0.2">
      <c r="A642" s="55" t="s">
        <v>605</v>
      </c>
      <c r="B642" s="87" t="s">
        <v>1278</v>
      </c>
      <c r="C642" s="52" t="s">
        <v>1279</v>
      </c>
      <c r="D642" s="53">
        <f t="shared" ref="D642:E642" si="183">IF(D640&gt;=D639,D640-D639,0)</f>
        <v>0</v>
      </c>
      <c r="E642" s="53">
        <f t="shared" si="183"/>
        <v>109859.02000000002</v>
      </c>
      <c r="F642" s="54" t="str">
        <f t="shared" si="119"/>
        <v>-</v>
      </c>
    </row>
    <row r="643" spans="1:6" ht="24" x14ac:dyDescent="0.2">
      <c r="A643" s="62" t="s">
        <v>1280</v>
      </c>
      <c r="B643" s="87" t="s">
        <v>1281</v>
      </c>
      <c r="C643" s="63" t="s">
        <v>1280</v>
      </c>
      <c r="D643" s="53">
        <f t="shared" ref="D643:E643" si="184">IF(D416-D417+D637-D638&gt;=0,D416-D417+D637-D638,0)</f>
        <v>3178</v>
      </c>
      <c r="E643" s="53">
        <f t="shared" si="184"/>
        <v>60128.61</v>
      </c>
      <c r="F643" s="54">
        <f t="shared" si="119"/>
        <v>1892.0267463813718</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137961</v>
      </c>
      <c r="E645" s="53">
        <f t="shared" si="186"/>
        <v>0</v>
      </c>
      <c r="F645" s="54">
        <f t="shared" si="119"/>
        <v>0</v>
      </c>
    </row>
    <row r="646" spans="1:6" ht="24" x14ac:dyDescent="0.2">
      <c r="A646" s="55" t="s">
        <v>605</v>
      </c>
      <c r="B646" s="87" t="s">
        <v>1286</v>
      </c>
      <c r="C646" s="52" t="s">
        <v>1287</v>
      </c>
      <c r="D646" s="53">
        <f t="shared" ref="D646:E646" si="187">IF(D642+D644-D641-D643&gt;=0,D642+D644-D641-D643,0)</f>
        <v>0</v>
      </c>
      <c r="E646" s="53">
        <f t="shared" si="187"/>
        <v>49730.410000000018</v>
      </c>
      <c r="F646" s="54" t="str">
        <f t="shared" si="119"/>
        <v>-</v>
      </c>
    </row>
    <row r="647" spans="1:6" ht="24" x14ac:dyDescent="0.2">
      <c r="A647" s="57" t="s">
        <v>1288</v>
      </c>
      <c r="B647" s="235" t="s">
        <v>1289</v>
      </c>
      <c r="C647" s="58" t="s">
        <v>1288</v>
      </c>
      <c r="D647" s="245"/>
      <c r="E647" s="245"/>
      <c r="F647" s="59" t="str">
        <f t="shared" si="119"/>
        <v>-</v>
      </c>
    </row>
    <row r="648" spans="1:6" s="77" customFormat="1" ht="20.100000000000001" customHeight="1" x14ac:dyDescent="0.2">
      <c r="A648" s="353" t="s">
        <v>1290</v>
      </c>
      <c r="B648" s="354"/>
      <c r="C648" s="221"/>
      <c r="D648" s="60"/>
      <c r="E648" s="60"/>
      <c r="F648" s="61"/>
    </row>
    <row r="649" spans="1:6" ht="12.75" customHeight="1" x14ac:dyDescent="0.2">
      <c r="A649" s="55">
        <v>11</v>
      </c>
      <c r="B649" s="87" t="s">
        <v>1291</v>
      </c>
      <c r="C649" s="52" t="s">
        <v>1292</v>
      </c>
      <c r="D649" s="244">
        <v>229013</v>
      </c>
      <c r="E649" s="244">
        <v>177786.33</v>
      </c>
      <c r="F649" s="54">
        <f t="shared" ref="F649:F724" si="188">IF(D649&lt;&gt;0,IF(E649/D649&gt;=100,"&gt;&gt;100",E649/D649*100),"-")</f>
        <v>77.631544934130375</v>
      </c>
    </row>
    <row r="650" spans="1:6" ht="12.75" customHeight="1" x14ac:dyDescent="0.2">
      <c r="A650" s="55" t="s">
        <v>1293</v>
      </c>
      <c r="B650" s="87" t="s">
        <v>1294</v>
      </c>
      <c r="C650" s="52" t="s">
        <v>1293</v>
      </c>
      <c r="D650" s="244">
        <v>1561109</v>
      </c>
      <c r="E650" s="244">
        <v>1453158.2</v>
      </c>
      <c r="F650" s="54">
        <f t="shared" si="188"/>
        <v>93.084992783976006</v>
      </c>
    </row>
    <row r="651" spans="1:6" ht="12.75" customHeight="1" x14ac:dyDescent="0.2">
      <c r="A651" s="55" t="s">
        <v>1295</v>
      </c>
      <c r="B651" s="87" t="s">
        <v>1296</v>
      </c>
      <c r="C651" s="52" t="s">
        <v>1295</v>
      </c>
      <c r="D651" s="244">
        <v>1510932</v>
      </c>
      <c r="E651" s="244">
        <v>1547117.84</v>
      </c>
      <c r="F651" s="54">
        <f t="shared" si="188"/>
        <v>102.39493504671289</v>
      </c>
    </row>
    <row r="652" spans="1:6" ht="24" x14ac:dyDescent="0.2">
      <c r="A652" s="55">
        <v>11</v>
      </c>
      <c r="B652" s="87" t="s">
        <v>1297</v>
      </c>
      <c r="C652" s="52" t="s">
        <v>1298</v>
      </c>
      <c r="D652" s="53">
        <f t="shared" ref="D652:E652" si="189">+D649+D650-D651</f>
        <v>279190</v>
      </c>
      <c r="E652" s="53">
        <f t="shared" si="189"/>
        <v>83826.689999999944</v>
      </c>
      <c r="F652" s="54">
        <f t="shared" si="188"/>
        <v>30.024961495755559</v>
      </c>
    </row>
    <row r="653" spans="1:6" ht="24" x14ac:dyDescent="0.2">
      <c r="A653" s="55" t="s">
        <v>605</v>
      </c>
      <c r="B653" s="87" t="s">
        <v>1299</v>
      </c>
      <c r="C653" s="52" t="s">
        <v>1300</v>
      </c>
      <c r="D653" s="266"/>
      <c r="E653" s="266"/>
      <c r="F653" s="54" t="str">
        <f t="shared" si="188"/>
        <v>-</v>
      </c>
    </row>
    <row r="654" spans="1:6" ht="24" x14ac:dyDescent="0.2">
      <c r="A654" s="55" t="s">
        <v>605</v>
      </c>
      <c r="B654" s="87" t="s">
        <v>1301</v>
      </c>
      <c r="C654" s="52" t="s">
        <v>1302</v>
      </c>
      <c r="D654" s="266">
        <v>14</v>
      </c>
      <c r="E654" s="266">
        <v>14</v>
      </c>
      <c r="F654" s="54">
        <f t="shared" si="188"/>
        <v>100</v>
      </c>
    </row>
    <row r="655" spans="1:6" ht="12.75" customHeight="1" x14ac:dyDescent="0.2">
      <c r="A655" s="55" t="s">
        <v>605</v>
      </c>
      <c r="B655" s="87" t="s">
        <v>1303</v>
      </c>
      <c r="C655" s="52" t="s">
        <v>1304</v>
      </c>
      <c r="D655" s="266"/>
      <c r="E655" s="266"/>
      <c r="F655" s="54" t="str">
        <f t="shared" si="188"/>
        <v>-</v>
      </c>
    </row>
    <row r="656" spans="1:6" ht="12.75" customHeight="1" x14ac:dyDescent="0.2">
      <c r="A656" s="55" t="s">
        <v>605</v>
      </c>
      <c r="B656" s="87" t="s">
        <v>1305</v>
      </c>
      <c r="C656" s="52" t="s">
        <v>1306</v>
      </c>
      <c r="D656" s="266">
        <v>14</v>
      </c>
      <c r="E656" s="266">
        <v>14</v>
      </c>
      <c r="F656" s="54">
        <f t="shared" si="188"/>
        <v>100</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v>40000</v>
      </c>
      <c r="E666" s="244">
        <v>35000</v>
      </c>
      <c r="F666" s="54">
        <f t="shared" si="188"/>
        <v>87.5</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c r="E675" s="244"/>
      <c r="F675" s="54" t="str">
        <f t="shared" si="188"/>
        <v>-</v>
      </c>
    </row>
    <row r="676" spans="1:6" ht="24" x14ac:dyDescent="0.2">
      <c r="A676" s="55">
        <v>63613</v>
      </c>
      <c r="B676" s="234" t="s">
        <v>1346</v>
      </c>
      <c r="C676" s="52" t="s">
        <v>1347</v>
      </c>
      <c r="D676" s="244">
        <v>20770</v>
      </c>
      <c r="E676" s="244">
        <v>43081.64</v>
      </c>
      <c r="F676" s="54">
        <f t="shared" si="188"/>
        <v>207.42243620606641</v>
      </c>
    </row>
    <row r="677" spans="1:6" ht="24" x14ac:dyDescent="0.2">
      <c r="A677" s="55">
        <v>63622</v>
      </c>
      <c r="B677" s="234" t="s">
        <v>1348</v>
      </c>
      <c r="C677" s="52" t="s">
        <v>1349</v>
      </c>
      <c r="D677" s="244"/>
      <c r="E677" s="244"/>
      <c r="F677" s="54" t="str">
        <f t="shared" si="188"/>
        <v>-</v>
      </c>
    </row>
    <row r="678" spans="1:6" ht="24" x14ac:dyDescent="0.2">
      <c r="A678" s="55">
        <v>63623</v>
      </c>
      <c r="B678" s="234" t="s">
        <v>1350</v>
      </c>
      <c r="C678" s="52" t="s">
        <v>1351</v>
      </c>
      <c r="D678" s="244"/>
      <c r="E678" s="244">
        <v>20000</v>
      </c>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c r="E710" s="244"/>
      <c r="F710" s="54" t="str">
        <f t="shared" si="188"/>
        <v>-</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c r="F716" s="54" t="str">
        <f t="shared" si="188"/>
        <v>-</v>
      </c>
    </row>
    <row r="717" spans="1:6" ht="12.75" customHeight="1" x14ac:dyDescent="0.2">
      <c r="A717" s="55">
        <v>31215</v>
      </c>
      <c r="B717" s="87" t="s">
        <v>1410</v>
      </c>
      <c r="C717" s="52" t="s">
        <v>1411</v>
      </c>
      <c r="D717" s="244"/>
      <c r="E717" s="244"/>
      <c r="F717" s="54" t="str">
        <f t="shared" si="188"/>
        <v>-</v>
      </c>
    </row>
    <row r="718" spans="1:6" ht="12.75" customHeight="1" x14ac:dyDescent="0.2">
      <c r="A718" s="55">
        <v>32121</v>
      </c>
      <c r="B718" s="87" t="s">
        <v>1412</v>
      </c>
      <c r="C718" s="52" t="s">
        <v>1413</v>
      </c>
      <c r="D718" s="244">
        <v>3310</v>
      </c>
      <c r="E718" s="244">
        <v>2934.08</v>
      </c>
      <c r="F718" s="54">
        <f t="shared" si="188"/>
        <v>88.642900302114796</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c r="E720" s="244">
        <v>2325</v>
      </c>
      <c r="F720" s="54" t="str">
        <f t="shared" si="188"/>
        <v>-</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c r="E722" s="244"/>
      <c r="F722" s="54" t="str">
        <f t="shared" si="188"/>
        <v>-</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v>11256</v>
      </c>
      <c r="E726" s="244">
        <v>11256.06</v>
      </c>
      <c r="F726" s="54">
        <f t="shared" si="190"/>
        <v>100.00053304904051</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9" t="s">
        <v>1941</v>
      </c>
      <c r="B983" s="350"/>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30" width="14.42578125" style="90" customWidth="1"/>
    <col min="31" max="16384" width="14.42578125" style="90"/>
  </cols>
  <sheetData>
    <row r="1" spans="1:25" ht="15" customHeight="1" x14ac:dyDescent="0.2">
      <c r="A1" s="298"/>
      <c r="B1" s="299"/>
      <c r="C1" s="298"/>
      <c r="D1" s="300"/>
      <c r="E1" s="300"/>
      <c r="F1" s="300"/>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1963</v>
      </c>
      <c r="E3" s="302" t="s">
        <v>1964</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1965</v>
      </c>
      <c r="B5" s="359"/>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0</v>
      </c>
      <c r="E6" s="231">
        <f t="shared" si="0"/>
        <v>0</v>
      </c>
      <c r="F6" s="232" t="str">
        <f t="shared" ref="F6:F260" si="1">IF(D6&gt;0,IF(E6/D6&gt;=100,"&gt;&gt;100",E6/D6*100),"-")</f>
        <v>-</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0</v>
      </c>
      <c r="E7" s="106">
        <f t="shared" si="2"/>
        <v>0</v>
      </c>
      <c r="F7" s="95" t="str">
        <f t="shared" si="1"/>
        <v>-</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0</v>
      </c>
      <c r="E12" s="106">
        <f t="shared" si="3"/>
        <v>0</v>
      </c>
      <c r="F12" s="95" t="str">
        <f t="shared" si="1"/>
        <v>-</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0</v>
      </c>
      <c r="E19" s="106">
        <f t="shared" si="5"/>
        <v>0</v>
      </c>
      <c r="F19" s="95" t="str">
        <f t="shared" si="1"/>
        <v>-</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c r="E20" s="249"/>
      <c r="F20" s="95" t="str">
        <f t="shared" si="1"/>
        <v>-</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c r="E28" s="249"/>
      <c r="F28" s="95" t="str">
        <f t="shared" si="1"/>
        <v>-</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0</v>
      </c>
      <c r="E68" s="106">
        <f t="shared" si="13"/>
        <v>0</v>
      </c>
      <c r="F68" s="95" t="str">
        <f t="shared" si="1"/>
        <v>-</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2264</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0</v>
      </c>
      <c r="E175" s="106">
        <f t="shared" si="30"/>
        <v>0</v>
      </c>
      <c r="F175" s="95" t="str">
        <f t="shared" si="1"/>
        <v>-</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0</v>
      </c>
      <c r="E176" s="106">
        <f t="shared" si="31"/>
        <v>0</v>
      </c>
      <c r="F176" s="95" t="str">
        <f t="shared" si="1"/>
        <v>-</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0</v>
      </c>
      <c r="E177" s="106">
        <f t="shared" si="32"/>
        <v>0</v>
      </c>
      <c r="F177" s="95" t="str">
        <f t="shared" si="1"/>
        <v>-</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c r="E179" s="249"/>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0</v>
      </c>
      <c r="E237" s="106">
        <f t="shared" si="41"/>
        <v>0</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0</v>
      </c>
      <c r="E238" s="106">
        <f t="shared" si="42"/>
        <v>0</v>
      </c>
      <c r="F238" s="95" t="str">
        <f t="shared" si="1"/>
        <v>-</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0</v>
      </c>
      <c r="E239" s="106">
        <f t="shared" si="43"/>
        <v>0</v>
      </c>
      <c r="F239" s="95" t="str">
        <f t="shared" si="1"/>
        <v>-</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0</v>
      </c>
      <c r="E245" s="106">
        <f t="shared" si="45"/>
        <v>0</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1290</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1" width="14.42578125" style="66" customWidth="1"/>
    <col min="32" max="16384" width="14.42578125" style="66"/>
  </cols>
  <sheetData>
    <row r="1" spans="1:25" ht="15" customHeight="1" x14ac:dyDescent="0.2">
      <c r="A1" s="293"/>
      <c r="B1" s="294"/>
      <c r="C1" s="293"/>
      <c r="D1" s="295"/>
      <c r="E1" s="295"/>
      <c r="F1" s="296"/>
    </row>
    <row r="2" spans="1:25" ht="50.1" customHeight="1" x14ac:dyDescent="0.25">
      <c r="A2" s="360" t="s">
        <v>2532</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3" t="s">
        <v>2533</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0</v>
      </c>
      <c r="E141" s="108">
        <f t="shared" si="28"/>
        <v>0</v>
      </c>
      <c r="F141" s="84" t="str">
        <f t="shared" si="1"/>
        <v>-</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4" t="s">
        <v>2785</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3" t="s">
        <v>1942</v>
      </c>
      <c r="B3" s="284" t="s">
        <v>41</v>
      </c>
      <c r="C3" s="285" t="s">
        <v>42</v>
      </c>
      <c r="D3" s="284" t="s">
        <v>2786</v>
      </c>
      <c r="E3" s="286"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8" t="s">
        <v>2856</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3" t="s">
        <v>1942</v>
      </c>
      <c r="B3" s="284" t="s">
        <v>41</v>
      </c>
      <c r="C3" s="285" t="s">
        <v>42</v>
      </c>
      <c r="D3" s="286" t="s">
        <v>2857</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7"/>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0</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8"/>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0</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8"/>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8"/>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8"/>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8"/>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8"/>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8"/>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8"/>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8"/>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8"/>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8"/>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8"/>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8"/>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8"/>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8"/>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8"/>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8"/>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8"/>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8"/>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8"/>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8"/>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0</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8"/>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8"/>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8"/>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8"/>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8"/>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8"/>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8"/>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99"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14.1406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2" width="14.42578125" style="50" customWidth="1"/>
    <col min="23" max="16384" width="14.42578125" style="50"/>
  </cols>
  <sheetData>
    <row r="1" spans="1:16" ht="12.75" hidden="1" customHeight="1" x14ac:dyDescent="0.2">
      <c r="A1" s="372" t="s">
        <v>2856</v>
      </c>
      <c r="B1" s="367"/>
      <c r="C1" s="367"/>
      <c r="D1" s="367"/>
      <c r="E1" s="73" t="s">
        <v>2998</v>
      </c>
      <c r="F1" s="73"/>
      <c r="G1" s="73"/>
      <c r="H1" s="73"/>
      <c r="I1" s="73"/>
      <c r="J1" s="73"/>
      <c r="K1" s="73"/>
      <c r="L1" s="73"/>
      <c r="M1" s="73"/>
      <c r="N1" s="73"/>
      <c r="O1" s="73"/>
      <c r="P1" s="73"/>
    </row>
    <row r="2" spans="1:16" ht="37.5" customHeight="1" x14ac:dyDescent="0.2">
      <c r="A2" s="372" t="s">
        <v>2999</v>
      </c>
      <c r="B2" s="367"/>
      <c r="C2" s="367"/>
      <c r="D2" s="367"/>
    </row>
    <row r="3" spans="1:16" ht="29.25" customHeight="1" x14ac:dyDescent="0.2">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9</v>
      </c>
      <c r="I3" s="131" t="str">
        <f>RefStr!C10</f>
        <v>31</v>
      </c>
      <c r="J3" s="132" t="str">
        <f>RefStr!H7</f>
        <v>DA</v>
      </c>
      <c r="K3" s="130" t="str">
        <f>RefStr!H9</f>
        <v>NE</v>
      </c>
      <c r="L3" s="130" t="str">
        <f>RefStr!H10</f>
        <v>NE</v>
      </c>
      <c r="M3" s="130" t="str">
        <f>RefStr!H8</f>
        <v>NE</v>
      </c>
      <c r="N3" s="130" t="str">
        <f>RefStr!H11</f>
        <v>NE</v>
      </c>
      <c r="O3" s="133">
        <f>RefStr!C6</f>
        <v>50660</v>
      </c>
      <c r="P3" s="73"/>
    </row>
    <row r="4" spans="1:16" ht="19.5" customHeight="1" x14ac:dyDescent="0.2">
      <c r="A4" s="373" t="s">
        <v>3003</v>
      </c>
      <c r="B4" s="374"/>
      <c r="C4" s="375"/>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3016</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3021</v>
      </c>
      <c r="B19" s="370"/>
      <c r="C19" s="371"/>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D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3219</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Provjera</v>
      </c>
      <c r="C219" s="120" t="s">
        <v>3221</v>
      </c>
      <c r="D219" s="125"/>
      <c r="E219" s="73">
        <f t="shared" si="20"/>
        <v>0</v>
      </c>
      <c r="F219" s="73">
        <f t="shared" si="21"/>
        <v>1</v>
      </c>
      <c r="G219" s="73"/>
      <c r="H219" s="73"/>
      <c r="I219" s="73"/>
      <c r="J219" s="73"/>
      <c r="K219" s="73"/>
      <c r="L219" s="73">
        <f>IF(AND('PR-RAS'!D184&gt;0,SUM('PR-RAS'!D721:D723)=0),1,0)</f>
        <v>1</v>
      </c>
      <c r="M219" s="73">
        <f>IF(AND('PR-RAS'!E184&gt;0,SUM('PR-RAS'!E721:E723)=0),1,0)</f>
        <v>1</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0</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3296</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0</v>
      </c>
    </row>
  </sheetData>
  <sheetProtection algorithmName="SHA-512" hashValue="riK34BONNjm3ijRl8V5zXhvk1B2qOTsM5vzGHAg1wwiKtSbjS3UFQffmOkRgEksseWreUdymUaQlb7U9XyaXHA==" saltValue="2Vh7rH1onGCid4sLi54us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topLeftCell="A2"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3298</v>
      </c>
      <c r="B1" s="383"/>
      <c r="C1" s="383"/>
    </row>
    <row r="2" spans="1:17" ht="33" customHeight="1" x14ac:dyDescent="0.2">
      <c r="A2" s="384" t="s">
        <v>3299</v>
      </c>
      <c r="B2" s="385"/>
      <c r="C2" s="377"/>
      <c r="D2" s="4"/>
      <c r="E2" s="4"/>
      <c r="F2" s="4"/>
      <c r="G2" s="4"/>
      <c r="H2" s="4"/>
      <c r="I2" s="4"/>
      <c r="J2" s="4"/>
      <c r="K2" s="4"/>
      <c r="L2" s="4"/>
      <c r="M2" s="4"/>
      <c r="N2" s="4"/>
      <c r="O2" s="4"/>
      <c r="P2" s="4"/>
      <c r="Q2" s="4"/>
    </row>
    <row r="3" spans="1:17" ht="18.75" customHeight="1" x14ac:dyDescent="0.2">
      <c r="A3" s="42" t="s">
        <v>3300</v>
      </c>
      <c r="B3" s="386" t="s">
        <v>3301</v>
      </c>
      <c r="C3" s="377"/>
      <c r="D3" s="4"/>
      <c r="E3" s="4"/>
      <c r="F3" s="4"/>
      <c r="G3" s="4"/>
      <c r="H3" s="4"/>
      <c r="I3" s="4"/>
      <c r="J3" s="4"/>
      <c r="K3" s="4"/>
      <c r="L3" s="4"/>
      <c r="M3" s="4"/>
      <c r="N3" s="4"/>
      <c r="O3" s="4"/>
      <c r="P3" s="4"/>
      <c r="Q3" s="4"/>
    </row>
    <row r="4" spans="1:17" ht="37.5" hidden="1" customHeight="1" x14ac:dyDescent="0.2">
      <c r="A4" s="43" t="s">
        <v>3302</v>
      </c>
      <c r="B4" s="376" t="s">
        <v>3303</v>
      </c>
      <c r="C4" s="377"/>
      <c r="D4" s="4"/>
      <c r="E4" s="4"/>
      <c r="F4" s="4"/>
      <c r="G4" s="4"/>
      <c r="H4" s="4"/>
      <c r="I4" s="4"/>
      <c r="J4" s="4"/>
      <c r="K4" s="4"/>
      <c r="L4" s="4"/>
      <c r="M4" s="4"/>
      <c r="N4" s="4"/>
      <c r="O4" s="4"/>
      <c r="P4" s="4"/>
      <c r="Q4" s="4"/>
    </row>
    <row r="5" spans="1:17" ht="48" hidden="1" customHeight="1" x14ac:dyDescent="0.2">
      <c r="A5" s="43" t="s">
        <v>3302</v>
      </c>
      <c r="B5" s="376" t="s">
        <v>3304</v>
      </c>
      <c r="C5" s="377"/>
      <c r="D5" s="4"/>
      <c r="E5" s="4"/>
      <c r="F5" s="4"/>
      <c r="G5" s="4"/>
      <c r="H5" s="4"/>
      <c r="I5" s="4"/>
      <c r="J5" s="4"/>
      <c r="K5" s="4"/>
      <c r="L5" s="4"/>
      <c r="M5" s="4"/>
      <c r="N5" s="4"/>
      <c r="O5" s="4"/>
      <c r="P5" s="4"/>
      <c r="Q5" s="4"/>
    </row>
    <row r="6" spans="1:17" ht="59.25" hidden="1" customHeight="1" x14ac:dyDescent="0.2">
      <c r="A6" s="43" t="s">
        <v>3302</v>
      </c>
      <c r="B6" s="376" t="s">
        <v>3305</v>
      </c>
      <c r="C6" s="377"/>
      <c r="D6" s="4"/>
      <c r="E6" s="4"/>
      <c r="F6" s="4"/>
      <c r="G6" s="4"/>
      <c r="H6" s="4"/>
      <c r="I6" s="4"/>
      <c r="J6" s="4"/>
      <c r="K6" s="4"/>
      <c r="L6" s="4"/>
      <c r="M6" s="4"/>
      <c r="N6" s="4"/>
      <c r="O6" s="4"/>
      <c r="P6" s="4"/>
      <c r="Q6" s="4"/>
    </row>
    <row r="7" spans="1:17" ht="48" hidden="1" customHeight="1" x14ac:dyDescent="0.2">
      <c r="A7" s="43" t="s">
        <v>3306</v>
      </c>
      <c r="B7" s="376" t="s">
        <v>3307</v>
      </c>
      <c r="C7" s="377"/>
      <c r="D7" s="4"/>
      <c r="E7" s="4"/>
      <c r="F7" s="4"/>
      <c r="G7" s="4"/>
      <c r="H7" s="4"/>
      <c r="I7" s="4"/>
      <c r="J7" s="4"/>
      <c r="K7" s="4"/>
      <c r="L7" s="4"/>
      <c r="M7" s="4"/>
      <c r="N7" s="4"/>
      <c r="O7" s="4"/>
      <c r="P7" s="4"/>
      <c r="Q7" s="4"/>
    </row>
    <row r="8" spans="1:17" ht="41.25" hidden="1" customHeight="1" x14ac:dyDescent="0.2">
      <c r="A8" s="43" t="s">
        <v>3308</v>
      </c>
      <c r="B8" s="376" t="s">
        <v>3309</v>
      </c>
      <c r="C8" s="377"/>
      <c r="D8" s="4"/>
      <c r="E8" s="4"/>
      <c r="F8" s="4"/>
      <c r="G8" s="4"/>
      <c r="H8" s="4"/>
      <c r="I8" s="4"/>
      <c r="J8" s="4"/>
      <c r="K8" s="4"/>
      <c r="L8" s="4"/>
      <c r="M8" s="4"/>
      <c r="N8" s="4"/>
      <c r="O8" s="4"/>
      <c r="P8" s="4"/>
      <c r="Q8" s="4"/>
    </row>
    <row r="9" spans="1:17" ht="59.25" hidden="1" customHeight="1" x14ac:dyDescent="0.2">
      <c r="A9" s="43" t="s">
        <v>3310</v>
      </c>
      <c r="B9" s="376" t="s">
        <v>3311</v>
      </c>
      <c r="C9" s="377"/>
      <c r="D9" s="4"/>
      <c r="E9" s="4"/>
      <c r="F9" s="4"/>
      <c r="G9" s="4"/>
      <c r="H9" s="4"/>
      <c r="I9" s="4"/>
      <c r="J9" s="4"/>
      <c r="K9" s="4"/>
      <c r="L9" s="4"/>
      <c r="M9" s="4"/>
      <c r="N9" s="4"/>
      <c r="O9" s="4"/>
      <c r="P9" s="4"/>
      <c r="Q9" s="4"/>
    </row>
    <row r="10" spans="1:17" ht="61.5" hidden="1" customHeight="1" x14ac:dyDescent="0.2">
      <c r="A10" s="43" t="s">
        <v>3310</v>
      </c>
      <c r="B10" s="376" t="s">
        <v>3312</v>
      </c>
      <c r="C10" s="377"/>
      <c r="D10" s="4"/>
      <c r="E10" s="4"/>
      <c r="F10" s="4"/>
      <c r="G10" s="4"/>
      <c r="H10" s="4"/>
      <c r="I10" s="4"/>
      <c r="J10" s="4"/>
      <c r="K10" s="4"/>
      <c r="L10" s="4"/>
      <c r="M10" s="4"/>
      <c r="N10" s="4"/>
      <c r="O10" s="4"/>
      <c r="P10" s="4"/>
      <c r="Q10" s="4"/>
    </row>
    <row r="11" spans="1:17" ht="43.5" hidden="1" customHeight="1" x14ac:dyDescent="0.2">
      <c r="A11" s="43" t="s">
        <v>3310</v>
      </c>
      <c r="B11" s="376" t="s">
        <v>3313</v>
      </c>
      <c r="C11" s="377"/>
      <c r="D11" s="4"/>
      <c r="E11" s="4"/>
      <c r="F11" s="4"/>
      <c r="G11" s="4"/>
      <c r="H11" s="4"/>
      <c r="I11" s="4"/>
      <c r="J11" s="4"/>
      <c r="K11" s="4"/>
      <c r="L11" s="4"/>
      <c r="M11" s="4"/>
      <c r="N11" s="4"/>
      <c r="O11" s="4"/>
      <c r="P11" s="4"/>
      <c r="Q11" s="4"/>
    </row>
    <row r="12" spans="1:17" ht="27.75" hidden="1" customHeight="1" x14ac:dyDescent="0.2">
      <c r="A12" s="43" t="s">
        <v>3314</v>
      </c>
      <c r="B12" s="376" t="s">
        <v>3315</v>
      </c>
      <c r="C12" s="377"/>
      <c r="D12" s="4"/>
      <c r="E12" s="4"/>
      <c r="F12" s="4"/>
      <c r="G12" s="4"/>
      <c r="H12" s="4"/>
      <c r="I12" s="4"/>
      <c r="J12" s="4"/>
      <c r="K12" s="4"/>
      <c r="L12" s="4"/>
      <c r="M12" s="4"/>
      <c r="N12" s="4"/>
      <c r="O12" s="4"/>
      <c r="P12" s="4"/>
      <c r="Q12" s="4"/>
    </row>
    <row r="13" spans="1:17" ht="27.75" hidden="1" customHeight="1" x14ac:dyDescent="0.2">
      <c r="A13" s="43" t="s">
        <v>3316</v>
      </c>
      <c r="B13" s="376" t="s">
        <v>3317</v>
      </c>
      <c r="C13" s="377"/>
      <c r="D13" s="4"/>
      <c r="E13" s="4"/>
      <c r="F13" s="4"/>
      <c r="G13" s="4"/>
      <c r="H13" s="4"/>
      <c r="I13" s="4"/>
      <c r="J13" s="4"/>
      <c r="K13" s="4"/>
      <c r="L13" s="4"/>
      <c r="M13" s="4"/>
      <c r="N13" s="4"/>
      <c r="O13" s="4"/>
      <c r="P13" s="4"/>
      <c r="Q13" s="4"/>
    </row>
    <row r="14" spans="1:17" ht="45.75" hidden="1" customHeight="1" x14ac:dyDescent="0.2">
      <c r="A14" s="43" t="s">
        <v>3318</v>
      </c>
      <c r="B14" s="376" t="s">
        <v>3319</v>
      </c>
      <c r="C14" s="377"/>
      <c r="D14" s="4"/>
      <c r="E14" s="4"/>
      <c r="F14" s="4"/>
      <c r="G14" s="4"/>
      <c r="H14" s="4"/>
      <c r="I14" s="4"/>
      <c r="J14" s="4"/>
      <c r="K14" s="4"/>
      <c r="L14" s="4"/>
      <c r="M14" s="4"/>
      <c r="N14" s="4"/>
      <c r="O14" s="4"/>
      <c r="P14" s="4"/>
      <c r="Q14" s="4"/>
    </row>
    <row r="15" spans="1:17" ht="45.75" hidden="1" customHeight="1" x14ac:dyDescent="0.2">
      <c r="A15" s="43" t="s">
        <v>3320</v>
      </c>
      <c r="B15" s="376" t="s">
        <v>3321</v>
      </c>
      <c r="C15" s="377"/>
      <c r="D15" s="4"/>
      <c r="E15" s="4"/>
      <c r="F15" s="4"/>
      <c r="G15" s="4"/>
      <c r="H15" s="4"/>
      <c r="I15" s="4"/>
      <c r="J15" s="4"/>
      <c r="K15" s="4"/>
      <c r="L15" s="4"/>
      <c r="M15" s="4"/>
      <c r="N15" s="4"/>
      <c r="O15" s="4"/>
      <c r="P15" s="4"/>
      <c r="Q15" s="4"/>
    </row>
    <row r="16" spans="1:17" ht="51" hidden="1" customHeight="1" x14ac:dyDescent="0.2">
      <c r="A16" s="43" t="s">
        <v>3322</v>
      </c>
      <c r="B16" s="376" t="s">
        <v>3323</v>
      </c>
      <c r="C16" s="377"/>
      <c r="D16" s="4"/>
      <c r="E16" s="4"/>
      <c r="F16" s="4"/>
      <c r="G16" s="4"/>
      <c r="H16" s="4"/>
      <c r="I16" s="4"/>
      <c r="J16" s="4"/>
      <c r="K16" s="4"/>
      <c r="L16" s="4"/>
      <c r="M16" s="4"/>
      <c r="N16" s="4"/>
      <c r="O16" s="4"/>
      <c r="P16" s="4"/>
      <c r="Q16" s="4"/>
    </row>
    <row r="17" spans="1:17" ht="27.75" hidden="1" customHeight="1" x14ac:dyDescent="0.2">
      <c r="A17" s="43" t="s">
        <v>3324</v>
      </c>
      <c r="B17" s="376" t="s">
        <v>3325</v>
      </c>
      <c r="C17" s="377"/>
      <c r="D17" s="4"/>
      <c r="E17" s="4"/>
      <c r="F17" s="4"/>
      <c r="G17" s="4"/>
      <c r="H17" s="4"/>
      <c r="I17" s="4"/>
      <c r="J17" s="4"/>
      <c r="K17" s="4"/>
      <c r="L17" s="4"/>
      <c r="M17" s="4"/>
      <c r="N17" s="4"/>
      <c r="O17" s="4"/>
      <c r="P17" s="4"/>
      <c r="Q17" s="4"/>
    </row>
    <row r="18" spans="1:17" ht="27.75" hidden="1" customHeight="1" x14ac:dyDescent="0.2">
      <c r="A18" s="43" t="s">
        <v>3326</v>
      </c>
      <c r="B18" s="376" t="s">
        <v>3327</v>
      </c>
      <c r="C18" s="377"/>
      <c r="D18" s="4"/>
      <c r="E18" s="4"/>
      <c r="F18" s="4"/>
      <c r="G18" s="4"/>
      <c r="H18" s="4"/>
      <c r="I18" s="4"/>
      <c r="J18" s="4"/>
      <c r="K18" s="4"/>
      <c r="L18" s="4"/>
      <c r="M18" s="4"/>
      <c r="N18" s="4"/>
      <c r="O18" s="4"/>
      <c r="P18" s="4"/>
      <c r="Q18" s="4"/>
    </row>
    <row r="19" spans="1:17" ht="45" hidden="1" customHeight="1" x14ac:dyDescent="0.2">
      <c r="A19" s="43" t="s">
        <v>3326</v>
      </c>
      <c r="B19" s="376" t="s">
        <v>3328</v>
      </c>
      <c r="C19" s="377"/>
      <c r="D19" s="4"/>
      <c r="E19" s="4"/>
      <c r="F19" s="4"/>
      <c r="G19" s="4"/>
      <c r="H19" s="4"/>
      <c r="I19" s="4"/>
      <c r="J19" s="4"/>
      <c r="K19" s="4"/>
      <c r="L19" s="4"/>
      <c r="M19" s="4"/>
      <c r="N19" s="4"/>
      <c r="O19" s="4"/>
      <c r="P19" s="4"/>
      <c r="Q19" s="4"/>
    </row>
    <row r="20" spans="1:17" ht="45" hidden="1" customHeight="1" x14ac:dyDescent="0.2">
      <c r="A20" s="43" t="s">
        <v>3329</v>
      </c>
      <c r="B20" s="376" t="s">
        <v>3330</v>
      </c>
      <c r="C20" s="377"/>
      <c r="D20" s="4"/>
      <c r="E20" s="4"/>
      <c r="F20" s="4"/>
      <c r="G20" s="4"/>
      <c r="H20" s="4"/>
      <c r="I20" s="4"/>
      <c r="J20" s="4"/>
      <c r="K20" s="4"/>
      <c r="L20" s="4"/>
      <c r="M20" s="4"/>
      <c r="N20" s="4"/>
      <c r="O20" s="4"/>
      <c r="P20" s="4"/>
      <c r="Q20" s="4"/>
    </row>
    <row r="21" spans="1:17" ht="30" hidden="1" customHeight="1" x14ac:dyDescent="0.2">
      <c r="A21" s="43" t="s">
        <v>3331</v>
      </c>
      <c r="B21" s="376" t="s">
        <v>3332</v>
      </c>
      <c r="C21" s="377"/>
      <c r="D21" s="4"/>
      <c r="E21" s="4"/>
      <c r="F21" s="4"/>
      <c r="G21" s="4"/>
      <c r="H21" s="4"/>
      <c r="I21" s="4"/>
      <c r="J21" s="4"/>
      <c r="K21" s="4"/>
      <c r="L21" s="4"/>
      <c r="M21" s="4"/>
      <c r="N21" s="4"/>
      <c r="O21" s="4"/>
      <c r="P21" s="4"/>
      <c r="Q21" s="4"/>
    </row>
    <row r="22" spans="1:17" ht="30" hidden="1" customHeight="1" x14ac:dyDescent="0.2">
      <c r="A22" s="43" t="s">
        <v>3333</v>
      </c>
      <c r="B22" s="376" t="s">
        <v>3334</v>
      </c>
      <c r="C22" s="377"/>
      <c r="D22" s="4"/>
      <c r="E22" s="4"/>
      <c r="F22" s="4"/>
      <c r="G22" s="4"/>
      <c r="H22" s="4"/>
      <c r="I22" s="4"/>
      <c r="J22" s="4"/>
      <c r="K22" s="4"/>
      <c r="L22" s="4"/>
      <c r="M22" s="4"/>
      <c r="N22" s="4"/>
      <c r="O22" s="4"/>
      <c r="P22" s="4"/>
      <c r="Q22" s="4"/>
    </row>
    <row r="23" spans="1:17" ht="30" hidden="1" customHeight="1" x14ac:dyDescent="0.2">
      <c r="A23" s="43" t="s">
        <v>3335</v>
      </c>
      <c r="B23" s="376" t="s">
        <v>3336</v>
      </c>
      <c r="C23" s="377"/>
      <c r="D23" s="4"/>
      <c r="E23" s="4"/>
      <c r="F23" s="4"/>
      <c r="G23" s="4"/>
      <c r="H23" s="4"/>
      <c r="I23" s="4"/>
      <c r="J23" s="4"/>
      <c r="K23" s="4"/>
      <c r="L23" s="4"/>
      <c r="M23" s="4"/>
      <c r="N23" s="4"/>
      <c r="O23" s="4"/>
      <c r="P23" s="4"/>
      <c r="Q23" s="4"/>
    </row>
    <row r="24" spans="1:17" ht="30" hidden="1" customHeight="1" x14ac:dyDescent="0.2">
      <c r="A24" s="43" t="s">
        <v>3337</v>
      </c>
      <c r="B24" s="376" t="s">
        <v>3338</v>
      </c>
      <c r="C24" s="377"/>
      <c r="D24" s="4"/>
      <c r="E24" s="4"/>
      <c r="F24" s="4"/>
      <c r="G24" s="4"/>
      <c r="H24" s="4"/>
      <c r="I24" s="4"/>
      <c r="J24" s="4"/>
      <c r="K24" s="4"/>
      <c r="L24" s="4"/>
      <c r="M24" s="4"/>
      <c r="N24" s="4"/>
      <c r="O24" s="4"/>
      <c r="P24" s="4"/>
      <c r="Q24" s="4"/>
    </row>
    <row r="25" spans="1:17" ht="30" hidden="1" customHeight="1" x14ac:dyDescent="0.2">
      <c r="A25" s="43" t="s">
        <v>3339</v>
      </c>
      <c r="B25" s="376" t="s">
        <v>3340</v>
      </c>
      <c r="C25" s="377"/>
      <c r="D25" s="4"/>
      <c r="E25" s="4"/>
      <c r="F25" s="4"/>
      <c r="G25" s="4"/>
      <c r="H25" s="4"/>
      <c r="I25" s="4"/>
      <c r="J25" s="4"/>
      <c r="K25" s="4"/>
      <c r="L25" s="4"/>
      <c r="M25" s="4"/>
      <c r="N25" s="4"/>
      <c r="O25" s="4"/>
      <c r="P25" s="4"/>
      <c r="Q25" s="4"/>
    </row>
    <row r="26" spans="1:17" ht="30" hidden="1" customHeight="1" x14ac:dyDescent="0.2">
      <c r="A26" s="43" t="s">
        <v>3341</v>
      </c>
      <c r="B26" s="376" t="s">
        <v>3342</v>
      </c>
      <c r="C26" s="377"/>
      <c r="D26" s="4"/>
      <c r="E26" s="4"/>
      <c r="F26" s="4"/>
      <c r="G26" s="4"/>
      <c r="H26" s="4"/>
      <c r="I26" s="4"/>
      <c r="J26" s="4"/>
      <c r="K26" s="4"/>
      <c r="L26" s="4"/>
      <c r="M26" s="4"/>
      <c r="N26" s="4"/>
      <c r="O26" s="4"/>
      <c r="P26" s="4"/>
      <c r="Q26" s="4"/>
    </row>
    <row r="27" spans="1:17" ht="70.5" hidden="1" customHeight="1" x14ac:dyDescent="0.2">
      <c r="A27" s="43" t="s">
        <v>3343</v>
      </c>
      <c r="B27" s="376" t="s">
        <v>3344</v>
      </c>
      <c r="C27" s="377"/>
      <c r="D27" s="4"/>
      <c r="E27" s="4"/>
      <c r="F27" s="4"/>
      <c r="G27" s="4"/>
      <c r="H27" s="4"/>
      <c r="I27" s="4"/>
      <c r="J27" s="4"/>
      <c r="K27" s="4"/>
      <c r="L27" s="4"/>
      <c r="M27" s="4"/>
      <c r="N27" s="4"/>
      <c r="O27" s="4"/>
      <c r="P27" s="4"/>
      <c r="Q27" s="4"/>
    </row>
    <row r="28" spans="1:17" ht="48" hidden="1" customHeight="1" x14ac:dyDescent="0.2">
      <c r="A28" s="43" t="s">
        <v>3345</v>
      </c>
      <c r="B28" s="376" t="s">
        <v>3346</v>
      </c>
      <c r="C28" s="377"/>
      <c r="D28" s="4"/>
      <c r="E28" s="4"/>
      <c r="F28" s="4"/>
      <c r="G28" s="4"/>
      <c r="H28" s="4"/>
      <c r="I28" s="4"/>
      <c r="J28" s="4"/>
      <c r="K28" s="4"/>
      <c r="L28" s="4"/>
      <c r="M28" s="4"/>
      <c r="N28" s="4"/>
      <c r="O28" s="4"/>
      <c r="P28" s="4"/>
      <c r="Q28" s="4"/>
    </row>
    <row r="29" spans="1:17" ht="100.5" hidden="1" customHeight="1" x14ac:dyDescent="0.2">
      <c r="A29" s="43" t="s">
        <v>3347</v>
      </c>
      <c r="B29" s="376" t="s">
        <v>3348</v>
      </c>
      <c r="C29" s="377"/>
      <c r="D29" s="4"/>
      <c r="E29" s="4"/>
      <c r="F29" s="4"/>
      <c r="G29" s="4"/>
      <c r="H29" s="4"/>
      <c r="I29" s="4"/>
      <c r="J29" s="4"/>
      <c r="K29" s="4"/>
      <c r="L29" s="4"/>
      <c r="M29" s="4"/>
      <c r="N29" s="4"/>
      <c r="O29" s="4"/>
      <c r="P29" s="4"/>
      <c r="Q29" s="4"/>
    </row>
    <row r="30" spans="1:17" ht="45" hidden="1" customHeight="1" x14ac:dyDescent="0.2">
      <c r="A30" s="43" t="s">
        <v>3349</v>
      </c>
      <c r="B30" s="376" t="s">
        <v>3350</v>
      </c>
      <c r="C30" s="377"/>
      <c r="D30" s="4"/>
      <c r="E30" s="4"/>
      <c r="F30" s="4"/>
      <c r="G30" s="4"/>
      <c r="H30" s="4"/>
      <c r="I30" s="4"/>
      <c r="J30" s="4"/>
      <c r="K30" s="4"/>
      <c r="L30" s="4"/>
      <c r="M30" s="4"/>
      <c r="N30" s="4"/>
      <c r="O30" s="4"/>
      <c r="P30" s="4"/>
      <c r="Q30" s="4"/>
    </row>
    <row r="31" spans="1:17" ht="45" hidden="1" customHeight="1" x14ac:dyDescent="0.2">
      <c r="A31" s="43" t="s">
        <v>3351</v>
      </c>
      <c r="B31" s="376" t="s">
        <v>3352</v>
      </c>
      <c r="C31" s="377"/>
      <c r="D31" s="4"/>
      <c r="E31" s="4"/>
      <c r="F31" s="4"/>
      <c r="G31" s="4"/>
      <c r="H31" s="4"/>
      <c r="I31" s="4"/>
      <c r="J31" s="4"/>
      <c r="K31" s="4"/>
      <c r="L31" s="4"/>
      <c r="M31" s="4"/>
      <c r="N31" s="4"/>
      <c r="O31" s="4"/>
      <c r="P31" s="4"/>
      <c r="Q31" s="4"/>
    </row>
    <row r="32" spans="1:17" ht="45" hidden="1" customHeight="1" x14ac:dyDescent="0.2">
      <c r="A32" s="43" t="s">
        <v>3353</v>
      </c>
      <c r="B32" s="376" t="s">
        <v>3354</v>
      </c>
      <c r="C32" s="377"/>
      <c r="D32" s="4"/>
      <c r="E32" s="4"/>
      <c r="F32" s="4"/>
      <c r="G32" s="4"/>
      <c r="H32" s="4"/>
      <c r="I32" s="4"/>
      <c r="J32" s="4"/>
      <c r="K32" s="4"/>
      <c r="L32" s="4"/>
      <c r="M32" s="4"/>
      <c r="N32" s="4"/>
      <c r="O32" s="4"/>
      <c r="P32" s="4"/>
      <c r="Q32" s="4"/>
    </row>
    <row r="33" spans="1:17" ht="72" hidden="1" customHeight="1" x14ac:dyDescent="0.2">
      <c r="A33" s="43" t="s">
        <v>3355</v>
      </c>
      <c r="B33" s="376" t="s">
        <v>3356</v>
      </c>
      <c r="C33" s="377"/>
      <c r="D33" s="4"/>
      <c r="E33" s="4"/>
      <c r="F33" s="4"/>
      <c r="G33" s="4"/>
      <c r="H33" s="4"/>
      <c r="I33" s="4"/>
      <c r="J33" s="4"/>
      <c r="K33" s="4"/>
      <c r="L33" s="4"/>
      <c r="M33" s="4"/>
      <c r="N33" s="4"/>
      <c r="O33" s="4"/>
      <c r="P33" s="4"/>
      <c r="Q33" s="4"/>
    </row>
    <row r="34" spans="1:17" ht="79.5" hidden="1" customHeight="1" x14ac:dyDescent="0.2">
      <c r="A34" s="43" t="s">
        <v>3357</v>
      </c>
      <c r="B34" s="376" t="s">
        <v>3358</v>
      </c>
      <c r="C34" s="377"/>
      <c r="D34" s="4"/>
      <c r="E34" s="4"/>
      <c r="F34" s="4"/>
      <c r="G34" s="4"/>
      <c r="H34" s="4"/>
      <c r="I34" s="4"/>
      <c r="J34" s="4"/>
      <c r="K34" s="4"/>
      <c r="L34" s="4"/>
      <c r="M34" s="4"/>
      <c r="N34" s="4"/>
      <c r="O34" s="4"/>
      <c r="P34" s="4"/>
      <c r="Q34" s="4"/>
    </row>
    <row r="35" spans="1:17" ht="70.5" hidden="1" customHeight="1" x14ac:dyDescent="0.2">
      <c r="A35" s="43" t="s">
        <v>3359</v>
      </c>
      <c r="B35" s="376" t="s">
        <v>3360</v>
      </c>
      <c r="C35" s="377"/>
      <c r="D35" s="4"/>
      <c r="E35" s="4"/>
      <c r="F35" s="4"/>
      <c r="G35" s="4"/>
      <c r="H35" s="4"/>
      <c r="I35" s="4"/>
      <c r="J35" s="4"/>
      <c r="K35" s="4"/>
      <c r="L35" s="4"/>
      <c r="M35" s="4"/>
      <c r="N35" s="4"/>
      <c r="O35" s="4"/>
      <c r="P35" s="4"/>
      <c r="Q35" s="4"/>
    </row>
    <row r="36" spans="1:17" ht="45.75" hidden="1" customHeight="1" x14ac:dyDescent="0.2">
      <c r="A36" s="43" t="s">
        <v>3361</v>
      </c>
      <c r="B36" s="376" t="s">
        <v>3362</v>
      </c>
      <c r="C36" s="377"/>
      <c r="D36" s="4"/>
      <c r="E36" s="4"/>
      <c r="F36" s="4"/>
      <c r="G36" s="4"/>
      <c r="H36" s="4"/>
      <c r="I36" s="4"/>
      <c r="J36" s="4"/>
      <c r="K36" s="4"/>
      <c r="L36" s="4"/>
      <c r="M36" s="4"/>
      <c r="N36" s="4"/>
      <c r="O36" s="4"/>
      <c r="P36" s="4"/>
      <c r="Q36" s="4"/>
    </row>
    <row r="37" spans="1:17" ht="54.75" hidden="1" customHeight="1" x14ac:dyDescent="0.2">
      <c r="A37" s="43" t="s">
        <v>3363</v>
      </c>
      <c r="B37" s="376" t="s">
        <v>3364</v>
      </c>
      <c r="C37" s="377"/>
      <c r="D37" s="4"/>
      <c r="E37" s="4"/>
      <c r="F37" s="4"/>
      <c r="G37" s="4"/>
      <c r="H37" s="4"/>
      <c r="I37" s="4"/>
      <c r="J37" s="4"/>
      <c r="K37" s="4"/>
      <c r="L37" s="4"/>
      <c r="M37" s="4"/>
      <c r="N37" s="4"/>
      <c r="O37" s="4"/>
      <c r="P37" s="4"/>
      <c r="Q37" s="4"/>
    </row>
    <row r="38" spans="1:17" ht="37.5" hidden="1" customHeight="1" x14ac:dyDescent="0.2">
      <c r="A38" s="43" t="s">
        <v>3365</v>
      </c>
      <c r="B38" s="376" t="s">
        <v>3366</v>
      </c>
      <c r="C38" s="377"/>
      <c r="D38" s="4"/>
      <c r="E38" s="4"/>
      <c r="F38" s="4"/>
      <c r="G38" s="4"/>
      <c r="H38" s="4"/>
      <c r="I38" s="4"/>
      <c r="J38" s="4"/>
      <c r="K38" s="4"/>
      <c r="L38" s="4"/>
      <c r="M38" s="4"/>
      <c r="N38" s="4"/>
      <c r="O38" s="4"/>
      <c r="P38" s="4"/>
      <c r="Q38" s="4"/>
    </row>
    <row r="39" spans="1:17" ht="61.5" hidden="1" customHeight="1" x14ac:dyDescent="0.2">
      <c r="A39" s="43" t="s">
        <v>3367</v>
      </c>
      <c r="B39" s="376" t="s">
        <v>3368</v>
      </c>
      <c r="C39" s="377"/>
      <c r="D39" s="4"/>
      <c r="E39" s="4"/>
      <c r="F39" s="4"/>
      <c r="G39" s="4"/>
      <c r="H39" s="4"/>
      <c r="I39" s="4"/>
      <c r="J39" s="4"/>
      <c r="K39" s="4"/>
      <c r="L39" s="4"/>
      <c r="M39" s="4"/>
      <c r="N39" s="4"/>
      <c r="O39" s="4"/>
      <c r="P39" s="4"/>
      <c r="Q39" s="4"/>
    </row>
    <row r="40" spans="1:17" ht="53.25" hidden="1" customHeight="1" x14ac:dyDescent="0.2">
      <c r="A40" s="43" t="s">
        <v>3369</v>
      </c>
      <c r="B40" s="376" t="s">
        <v>3370</v>
      </c>
      <c r="C40" s="377"/>
      <c r="D40" s="4"/>
      <c r="E40" s="4"/>
      <c r="F40" s="4"/>
      <c r="G40" s="4"/>
      <c r="H40" s="4"/>
      <c r="I40" s="4"/>
      <c r="J40" s="4"/>
      <c r="K40" s="4"/>
      <c r="L40" s="4"/>
      <c r="M40" s="4"/>
      <c r="N40" s="4"/>
      <c r="O40" s="4"/>
      <c r="P40" s="4"/>
      <c r="Q40" s="4"/>
    </row>
    <row r="41" spans="1:17" ht="73.5" hidden="1" customHeight="1" x14ac:dyDescent="0.2">
      <c r="A41" s="43" t="s">
        <v>3371</v>
      </c>
      <c r="B41" s="376" t="s">
        <v>3372</v>
      </c>
      <c r="C41" s="377"/>
      <c r="D41" s="4"/>
      <c r="E41" s="4"/>
      <c r="F41" s="4"/>
      <c r="G41" s="4"/>
      <c r="H41" s="4"/>
      <c r="I41" s="4"/>
      <c r="J41" s="4"/>
      <c r="K41" s="4"/>
      <c r="L41" s="4"/>
      <c r="M41" s="4"/>
      <c r="N41" s="4"/>
      <c r="O41" s="4"/>
      <c r="P41" s="4"/>
      <c r="Q41" s="4"/>
    </row>
    <row r="42" spans="1:17" ht="57.75" hidden="1" customHeight="1" x14ac:dyDescent="0.2">
      <c r="A42" s="43" t="s">
        <v>3373</v>
      </c>
      <c r="B42" s="376" t="s">
        <v>3374</v>
      </c>
      <c r="C42" s="377"/>
      <c r="D42" s="4"/>
      <c r="E42" s="4"/>
      <c r="F42" s="4"/>
      <c r="G42" s="4"/>
      <c r="H42" s="4"/>
      <c r="I42" s="4"/>
      <c r="J42" s="4"/>
      <c r="K42" s="4"/>
      <c r="L42" s="4"/>
      <c r="M42" s="4"/>
      <c r="N42" s="4"/>
      <c r="O42" s="4"/>
      <c r="P42" s="4"/>
      <c r="Q42" s="4"/>
    </row>
    <row r="43" spans="1:17" ht="84" hidden="1" customHeight="1" x14ac:dyDescent="0.2">
      <c r="A43" s="43" t="s">
        <v>3375</v>
      </c>
      <c r="B43" s="376" t="s">
        <v>3376</v>
      </c>
      <c r="C43" s="377"/>
      <c r="D43" s="4"/>
      <c r="E43" s="4"/>
      <c r="F43" s="4"/>
      <c r="G43" s="4"/>
      <c r="H43" s="4"/>
      <c r="I43" s="4"/>
      <c r="J43" s="4"/>
      <c r="K43" s="4"/>
      <c r="L43" s="4"/>
      <c r="M43" s="4"/>
      <c r="N43" s="4"/>
      <c r="O43" s="4"/>
      <c r="P43" s="4"/>
      <c r="Q43" s="4"/>
    </row>
    <row r="44" spans="1:17" ht="48" hidden="1" customHeight="1" x14ac:dyDescent="0.2">
      <c r="A44" s="43" t="s">
        <v>3377</v>
      </c>
      <c r="B44" s="376" t="s">
        <v>3378</v>
      </c>
      <c r="C44" s="377"/>
      <c r="D44" s="4"/>
      <c r="E44" s="4"/>
      <c r="F44" s="4"/>
      <c r="G44" s="4"/>
      <c r="H44" s="4"/>
      <c r="I44" s="4"/>
      <c r="J44" s="4"/>
      <c r="K44" s="4"/>
      <c r="L44" s="4"/>
      <c r="M44" s="4"/>
      <c r="N44" s="4"/>
      <c r="O44" s="4"/>
      <c r="P44" s="4"/>
      <c r="Q44" s="4"/>
    </row>
    <row r="45" spans="1:17" ht="57" hidden="1" customHeight="1" x14ac:dyDescent="0.2">
      <c r="A45" s="43" t="s">
        <v>3379</v>
      </c>
      <c r="B45" s="376" t="s">
        <v>3380</v>
      </c>
      <c r="C45" s="377"/>
      <c r="D45" s="4"/>
      <c r="E45" s="4"/>
      <c r="F45" s="4"/>
      <c r="G45" s="4"/>
      <c r="H45" s="4"/>
      <c r="I45" s="4"/>
      <c r="J45" s="4"/>
      <c r="K45" s="4"/>
      <c r="L45" s="4"/>
      <c r="M45" s="4"/>
      <c r="N45" s="4"/>
      <c r="O45" s="4"/>
      <c r="P45" s="4"/>
      <c r="Q45" s="4"/>
    </row>
    <row r="46" spans="1:17" ht="73.5" hidden="1" customHeight="1" x14ac:dyDescent="0.2">
      <c r="A46" s="43" t="s">
        <v>3381</v>
      </c>
      <c r="B46" s="381" t="s">
        <v>3382</v>
      </c>
      <c r="C46" s="377"/>
      <c r="D46" s="41"/>
      <c r="E46" s="4"/>
      <c r="F46" s="4"/>
      <c r="G46" s="4"/>
      <c r="H46" s="4"/>
      <c r="I46" s="4"/>
      <c r="J46" s="4"/>
      <c r="K46" s="4"/>
      <c r="L46" s="4"/>
      <c r="M46" s="4"/>
      <c r="N46" s="4"/>
      <c r="O46" s="4"/>
      <c r="P46" s="4"/>
      <c r="Q46" s="4"/>
    </row>
    <row r="47" spans="1:17" ht="66" hidden="1" customHeight="1" x14ac:dyDescent="0.2">
      <c r="A47" s="48" t="s">
        <v>3383</v>
      </c>
      <c r="B47" s="382" t="s">
        <v>3384</v>
      </c>
      <c r="C47" s="382"/>
      <c r="D47" s="4"/>
      <c r="E47" s="4"/>
      <c r="F47" s="4"/>
      <c r="G47" s="4"/>
      <c r="H47" s="4"/>
      <c r="I47" s="4"/>
      <c r="J47" s="4"/>
      <c r="K47" s="4"/>
      <c r="L47" s="4"/>
      <c r="M47" s="4"/>
      <c r="N47" s="4"/>
      <c r="O47" s="4"/>
      <c r="P47" s="4"/>
      <c r="Q47" s="4"/>
    </row>
    <row r="48" spans="1:17" ht="123.75" customHeight="1" x14ac:dyDescent="0.2">
      <c r="A48" s="271" t="s">
        <v>3385</v>
      </c>
      <c r="B48" s="380" t="s">
        <v>3386</v>
      </c>
      <c r="C48" s="379"/>
      <c r="D48" s="4"/>
      <c r="E48" s="4"/>
      <c r="F48" s="4"/>
      <c r="G48" s="4"/>
      <c r="H48" s="4"/>
      <c r="I48" s="4"/>
      <c r="J48" s="4"/>
      <c r="K48" s="4"/>
      <c r="L48" s="4"/>
      <c r="M48" s="4"/>
      <c r="N48" s="4"/>
      <c r="O48" s="4"/>
      <c r="P48" s="4"/>
      <c r="Q48" s="4"/>
    </row>
    <row r="49" spans="1:17" ht="34.5" customHeight="1" x14ac:dyDescent="0.2">
      <c r="A49" s="271" t="s">
        <v>3387</v>
      </c>
      <c r="B49" s="378" t="s">
        <v>3388</v>
      </c>
      <c r="C49" s="379"/>
      <c r="D49" s="4"/>
      <c r="E49" s="4"/>
      <c r="F49" s="4"/>
      <c r="G49" s="4"/>
      <c r="H49" s="4"/>
      <c r="I49" s="4"/>
      <c r="J49" s="4"/>
      <c r="K49" s="4"/>
      <c r="L49" s="4"/>
      <c r="M49" s="4"/>
      <c r="N49" s="4"/>
      <c r="O49" s="4"/>
      <c r="P49" s="4"/>
      <c r="Q49" s="4"/>
    </row>
    <row r="50" spans="1:17" ht="34.5" customHeight="1" x14ac:dyDescent="0.2">
      <c r="A50" s="271" t="s">
        <v>3389</v>
      </c>
      <c r="B50" s="378" t="s">
        <v>3390</v>
      </c>
      <c r="C50" s="379"/>
      <c r="D50" s="4"/>
      <c r="E50" s="4"/>
      <c r="F50" s="4"/>
      <c r="G50" s="4"/>
      <c r="H50" s="4"/>
      <c r="I50" s="4"/>
      <c r="J50" s="4"/>
      <c r="K50" s="4"/>
      <c r="L50" s="4"/>
      <c r="M50" s="4"/>
      <c r="N50" s="4"/>
      <c r="O50" s="4"/>
      <c r="P50" s="4"/>
      <c r="Q50" s="4"/>
    </row>
    <row r="51" spans="1:17" ht="31.5" customHeight="1" x14ac:dyDescent="0.2">
      <c r="A51" s="271" t="s">
        <v>3391</v>
      </c>
      <c r="B51" s="378" t="s">
        <v>3392</v>
      </c>
      <c r="C51" s="379"/>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51v4cIGjhnV+wxKiAf6q6U/vArTf4UzRTIz+NEmPA+Zg0qzE6R2JBxEsIWJFsnwWrCM2b6SWGofgFfP7ntFgQ==" saltValue="vMD+VJiaZ6Z5E8L08rZe+A==" spinCount="100000" sheet="1" objects="1" scenarios="1" selectLockedCells="1"/>
  <mergeCells count="51">
    <mergeCell ref="B51:C51"/>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CDA4B0-AFCA-4129-A84E-1E3DCC03D356}">
  <ds:schemaRefs>
    <ds:schemaRef ds:uri="http://schemas.microsoft.com/sharepoint/v3/contenttype/forms"/>
  </ds:schemaRefs>
</ds:datastoreItem>
</file>

<file path=customXml/itemProps2.xml><?xml version="1.0" encoding="utf-8"?>
<ds:datastoreItem xmlns:ds="http://schemas.openxmlformats.org/officeDocument/2006/customXml" ds:itemID="{3A2D17F0-49DA-49AD-86A3-AA7E2C0C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Vesna</cp:lastModifiedBy>
  <cp:lastPrinted>2022-04-04T19:59:02Z</cp:lastPrinted>
  <dcterms:created xsi:type="dcterms:W3CDTF">2022-04-01T05:14:30Z</dcterms:created>
  <dcterms:modified xsi:type="dcterms:W3CDTF">2022-10-07T08:32:23Z</dcterms:modified>
</cp:coreProperties>
</file>